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C5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3" i="2"/>
  <c r="W53" i="2" l="1"/>
  <c r="X53" i="2"/>
  <c r="Y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s="1"/>
  <c r="S57" i="2" l="1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9" i="2"/>
  <c r="A45" i="2"/>
  <c r="A52" i="2"/>
  <c r="A48" i="2"/>
  <c r="A44" i="2"/>
  <c r="A4" i="2"/>
  <c r="A51" i="2"/>
  <c r="A47" i="2"/>
  <c r="A43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<sst xmlns="http://schemas.openxmlformats.org/spreadsheetml/2006/main" count="49" uniqueCount="43">
  <si>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</si>
  <si>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</si>
  <si>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</si>
  <si>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</si>
  <si>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</si>
  <si>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</si>
  <si>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</si>
  <si>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</si>
  <si>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</si>
  <si>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</si>
  <si>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</si>
  <si>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</si>
  <si>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</si>
  <si>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</si>
  <si>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</si>
  <si>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</si>
  <si>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</si>
  <si>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</si>
  <si>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Not girişini </t>
    </r>
    <r>
      <rPr>
        <b/>
        <sz val="10"/>
        <color theme="1"/>
        <rFont val="Tahoma"/>
        <family val="2"/>
        <charset val="162"/>
      </rPr>
      <t xml:space="preserve">1, 2, 3 </t>
    </r>
    <r>
      <rPr>
        <sz val="10"/>
        <color theme="1"/>
        <rFont val="Tahoma"/>
        <family val="2"/>
        <charset val="162"/>
      </rPr>
      <t>ve</t>
    </r>
    <r>
      <rPr>
        <b/>
        <sz val="10"/>
        <color theme="1"/>
        <rFont val="Tahoma"/>
        <family val="2"/>
        <charset val="162"/>
      </rPr>
      <t xml:space="preserve"> 4</t>
    </r>
    <r>
      <rPr>
        <sz val="10"/>
        <color theme="1"/>
        <rFont val="Tahoma"/>
        <family val="2"/>
        <charset val="162"/>
      </rPr>
      <t xml:space="preserve"> 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</si>
  <si>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2023-2024 Eğitim Öğretim Yılı
2.Dönem 
2.Sınıf Hayat Bilgisi
Kazanım Değerlendirme Ölçeği</t>
  </si>
  <si>
    <t>HB.2.4.1. Ulaşım türlerini ve araçlarını sınıflandırır.</t>
  </si>
  <si>
    <t>HB.2.4.2. Ulaşım araçlarıyla yolculuk yaparken güvenlik kurallarına uyar.</t>
  </si>
  <si>
    <t>HB.2.4.3. Trafikte yardıma ihtiyaç duyan bireylere yardımcı olur.</t>
  </si>
  <si>
    <t>HB.2.4.4. Acil durumlarda yapılması gereken doğru davranışları uygular.</t>
  </si>
  <si>
    <t>HB.2.4.5. Teknolojik araç ve gereçlerin güvenli bir şekilde kullanımı konusunda duyarlı olur.</t>
  </si>
  <si>
    <t>HB.2.4.6. Oyun alanlarındaki araçları güvenli bir şekilde kullanır.</t>
  </si>
  <si>
    <t>HB.2.5.1. Harita ve küre üzerinde ülkesini, başkentini ve yaşadığı yeri gösterir.</t>
  </si>
  <si>
    <t>HB.2.5.2. Türk bayrağının ve İstiklâl Marşı’nın vatanı ve milleti için önemini fark eder.</t>
  </si>
  <si>
    <t>HB.2.5.3. Atatürk’ün çocukluğunu araştırır.</t>
  </si>
  <si>
    <t>HB.2.5.4. Millî gün ve bayramların önemini kavrar.</t>
  </si>
  <si>
    <t>HB.2.5.5. Dinî gün ve bayramların önemini kavrar.</t>
  </si>
  <si>
    <t>HB.2.5.6. Yakın çevresindeki kültürel miras ögelerini araştırır.</t>
  </si>
  <si>
    <t>HB.2.5.7. Ülkemizde yaşayan farklı kültürdeki insanların yaşam şekillerine ve alışkanlıklarına saygı duyar.</t>
  </si>
  <si>
    <t>HB.2.5.8. Yakın çevresinde yapılan üretim faaliyetlerini gözlemler.</t>
  </si>
  <si>
    <t>HB.2.6.1. Bitki ve hayvanların yaşaması için gerekli olan şartları karşılaştırır.</t>
  </si>
  <si>
    <t>HB.2.6.2. Bitki yetiştirmenin ve hayvan beslemenin önemini fark eder.</t>
  </si>
  <si>
    <t>HB.2.6.3. Yakın çevresindeki doğal unsurların insan yaşamına etkisine örnekler verir.</t>
  </si>
  <si>
    <t>HB.2.6.4. Tüketilen maddelerin geri dönüşümüne katkıda bulunur.</t>
  </si>
  <si>
    <t>HB.2.6.5. Doğa olaylarını tanır.</t>
  </si>
  <si>
    <t>HB.2.6.6. Doğa kaynaklı afetlere örnekler verir.</t>
  </si>
  <si>
    <t>HB.2.6.7. Doğa olayları ve afetlere karşı alınabilecek önlemleri açıklar.</t>
  </si>
  <si>
    <t>HB.2.6.8. Güneş’i gözlemleyerek yönleri gösterir.</t>
  </si>
  <si>
    <t>HB.2.6.9. Dünya’nın şekli ve hareketlerinin insan yaşamına etkilerini araştırır.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</si>
</sst>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textRotation="90" wrapText="1"/>
      <protection locked="0"/>
    </xf>
    <xf numFmtId="0" fontId="16" fillId="0" borderId="4" xfId="0" applyFont="1" applyFill="1" applyBorder="1" applyAlignment="1" applyProtection="1">
      <alignment horizontal="center" vertical="center" textRotation="90" wrapText="1"/>
      <protection locked="0"/>
    </xf>
    <xf numFmtId="0" fontId="16" fillId="0" borderId="4" xfId="0" applyFont="1" applyBorder="1" applyAlignment="1" applyProtection="1">
      <alignment horizontal="center" vertical="center" textRotation="90" wrapText="1"/>
      <protection locked="0"/>
    </xf>
    <xf numFmtId="0" fontId="16" fillId="0" borderId="7" xfId="0" applyFont="1" applyBorder="1" applyAlignment="1" applyProtection="1">
      <alignment horizontal="center" vertic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9" t="s">
        <v>16</v>
      </c>
      <c r="C1" s="90"/>
      <c r="D1" s="90"/>
      <c r="E1" s="90"/>
      <c r="F1" s="91"/>
    </row>
    <row r="2" spans="2:6" ht="30.75" customHeight="1" x14ac:dyDescent="0.3">
      <c r="B2" s="96" t="s">
        <v>10</v>
      </c>
      <c r="C2" s="97"/>
      <c r="D2" s="22" t="s">
        <v>7</v>
      </c>
      <c r="E2" s="22" t="s">
        <v>8</v>
      </c>
      <c r="F2" s="13"/>
    </row>
    <row r="3" spans="2:6" ht="30" customHeight="1" x14ac:dyDescent="0.3">
      <c r="B3" s="95" t="s">
        <v>6</v>
      </c>
      <c r="C3" s="63" t="s">
        <v>4</v>
      </c>
      <c r="D3" s="64">
        <f>HLOOKUP(VERİLER!E68,VERİLER!$C$56:$AF$57,2,0)</f>
        <v>2.5</v>
      </c>
      <c r="E3" s="64">
        <f>HLOOKUP(VERİLER!E69,VERİLER!$C$56:$AF$57,2,0)</f>
        <v>2</v>
      </c>
      <c r="F3" s="101" t="s">
        <v>19</v>
      </c>
    </row>
    <row r="4" spans="2:6" ht="30" customHeight="1" x14ac:dyDescent="0.3">
      <c r="B4" s="95"/>
      <c r="C4" s="63" t="s">
        <v>5</v>
      </c>
      <c r="D4" s="65" t="str">
        <f>HLOOKUP(VERİLER!E68,VERİLER!$C$56:$AF$58,3,0)</f>
        <v>HB.2.6.2. Bitki yetiştirmenin ve hayvan beslemenin önemini fark eder.</v>
      </c>
      <c r="E4" s="65" t="str">
        <f>HLOOKUP(VERİLER!E69,VERİLER!$C$56:$AF$58,3,0)</f>
        <v>HB.2.4.1. Ulaşım türlerini ve araçlarını sınıflandırır.</v>
      </c>
      <c r="F4" s="102"/>
    </row>
    <row r="5" spans="2:6" ht="19.95" customHeight="1" x14ac:dyDescent="0.3">
      <c r="B5" s="107"/>
      <c r="C5" s="108"/>
      <c r="D5" s="108"/>
      <c r="E5" s="109"/>
      <c r="F5" s="102"/>
    </row>
    <row r="6" spans="2:6" ht="30" customHeight="1" x14ac:dyDescent="0.3">
      <c r="B6" s="95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2"/>
    </row>
    <row r="7" spans="2:6" ht="30" customHeight="1" x14ac:dyDescent="0.3">
      <c r="B7" s="95"/>
      <c r="C7" s="63" t="s">
        <v>5</v>
      </c>
      <c r="D7" s="65" t="str">
        <f>HLOOKUP(VERİLER!K68,VERİLER!$C$56:$AF$58,3,0)</f>
        <v>HB.2.4.3. Trafikte yardıma ihtiyaç duyan bireylere yardımcı olur.</v>
      </c>
      <c r="E7" s="65" t="str">
        <f ca="1">HLOOKUP(VERİLER!K69,VERİLER!$C$56:$AF$58,3,0)</f>
        <v>HB.2.5.3. Atatürk’ün çocukluğunu araştırır.</v>
      </c>
      <c r="F7" s="103"/>
    </row>
    <row r="8" spans="2:6" ht="19.95" customHeight="1" x14ac:dyDescent="0.3">
      <c r="B8" s="98"/>
      <c r="C8" s="99"/>
      <c r="D8" s="99"/>
      <c r="E8" s="99"/>
      <c r="F8" s="100"/>
    </row>
    <row r="9" spans="2:6" ht="30" customHeight="1" x14ac:dyDescent="0.3">
      <c r="B9" s="95" t="s">
        <v>12</v>
      </c>
      <c r="C9" s="63" t="s">
        <v>4</v>
      </c>
      <c r="D9" s="64">
        <f>IFERROR(LARGE(VERİLER!AG3:AG52,1),0)</f>
        <v>2</v>
      </c>
      <c r="E9" s="64">
        <f>IFERROR(LARGE(VERİLER!AG3:AG52,2),0)</f>
        <v>1.3043478260869565</v>
      </c>
      <c r="F9" s="104" t="s">
        <v>18</v>
      </c>
    </row>
    <row r="10" spans="2:6" ht="30" customHeight="1" x14ac:dyDescent="0.3">
      <c r="B10" s="95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05"/>
    </row>
    <row r="11" spans="2:6" ht="19.95" customHeight="1" x14ac:dyDescent="0.3">
      <c r="B11" s="66"/>
      <c r="C11" s="67"/>
      <c r="D11" s="67"/>
      <c r="E11" s="67"/>
      <c r="F11" s="105"/>
    </row>
    <row r="12" spans="2:6" ht="30" customHeight="1" x14ac:dyDescent="0.3">
      <c r="B12" s="95" t="s">
        <v>13</v>
      </c>
      <c r="C12" s="63" t="s">
        <v>4</v>
      </c>
      <c r="D12" s="64">
        <f>IFERROR(SMALL(VERİLER!AG3:AG52,1),0)</f>
        <v>1.3043478260869565</v>
      </c>
      <c r="E12" s="64">
        <f>IFERROR(SMALL(VERİLER!AG3:AG52,2),0)</f>
        <v>2</v>
      </c>
      <c r="F12" s="105"/>
    </row>
    <row r="13" spans="2:6" ht="30" customHeight="1" x14ac:dyDescent="0.3">
      <c r="B13" s="95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06"/>
    </row>
    <row r="14" spans="2:6" ht="19.95" customHeight="1" x14ac:dyDescent="0.3">
      <c r="B14" s="98"/>
      <c r="C14" s="99"/>
      <c r="D14" s="99"/>
      <c r="E14" s="99"/>
      <c r="F14" s="100"/>
    </row>
    <row r="15" spans="2:6" ht="30" customHeight="1" thickBot="1" x14ac:dyDescent="0.35">
      <c r="B15" s="68" t="s">
        <v>15</v>
      </c>
      <c r="C15" s="69">
        <f>+VERİLER!AG53</f>
        <v>1.6521739130434783</v>
      </c>
      <c r="D15" s="92" t="s">
        <v>17</v>
      </c>
      <c r="E15" s="93"/>
      <c r="F15" s="94"/>
    </row>
    <row r="16" spans="2:6" ht="19.2" thickTop="1" x14ac:dyDescent="0.3"/>
  </sheetData>
  <sheetProtection algorithmName="SHA-512" hashValue="nI1EEWUvnX+QRFzm9JoOFZh/CXJp7F1SjsmX7Am7X7fMHpjuCPr1cBQ8gSmqwdjNnVWKqSWHIDNy3fucb+5RZQ==" saltValue="qqgTEb/IkfOGXFDHLfl+e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6" zoomScaleNormal="76" workbookViewId="0">
      <selection activeCell="P9" sqref="P9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1.5</v>
      </c>
      <c r="W1" s="10">
        <f t="shared" si="0"/>
        <v>2</v>
      </c>
      <c r="X1" s="10">
        <f t="shared" si="0"/>
        <v>1.5</v>
      </c>
      <c r="Y1" s="10">
        <f t="shared" si="0"/>
        <v>2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14" t="s">
        <v>20</v>
      </c>
      <c r="D2" s="115" t="s">
        <v>21</v>
      </c>
      <c r="E2" s="116" t="s">
        <v>22</v>
      </c>
      <c r="F2" s="116" t="s">
        <v>23</v>
      </c>
      <c r="G2" s="115" t="s">
        <v>24</v>
      </c>
      <c r="H2" s="116" t="s">
        <v>25</v>
      </c>
      <c r="I2" s="116" t="s">
        <v>26</v>
      </c>
      <c r="J2" s="116" t="s">
        <v>27</v>
      </c>
      <c r="K2" s="116" t="s">
        <v>28</v>
      </c>
      <c r="L2" s="116" t="s">
        <v>29</v>
      </c>
      <c r="M2" s="116" t="s">
        <v>30</v>
      </c>
      <c r="N2" s="116" t="s">
        <v>31</v>
      </c>
      <c r="O2" s="116" t="s">
        <v>32</v>
      </c>
      <c r="P2" s="116" t="s">
        <v>33</v>
      </c>
      <c r="Q2" s="116" t="s">
        <v>34</v>
      </c>
      <c r="R2" s="116" t="s">
        <v>35</v>
      </c>
      <c r="S2" s="116" t="s">
        <v>36</v>
      </c>
      <c r="T2" s="116" t="s">
        <v>37</v>
      </c>
      <c r="U2" s="116" t="s">
        <v>38</v>
      </c>
      <c r="V2" s="116" t="s">
        <v>39</v>
      </c>
      <c r="W2" s="116" t="s">
        <v>40</v>
      </c>
      <c r="X2" s="116" t="s">
        <v>41</v>
      </c>
      <c r="Y2" s="116" t="s">
        <v>42</v>
      </c>
      <c r="Z2" s="116"/>
      <c r="AA2" s="116"/>
      <c r="AB2" s="116"/>
      <c r="AC2" s="116"/>
      <c r="AD2" s="116"/>
      <c r="AE2" s="116"/>
      <c r="AF2" s="117"/>
      <c r="AG2" s="12" t="s">
        <v>2</v>
      </c>
      <c r="AH2" s="11" t="s">
        <v>3</v>
      </c>
    </row>
    <row r="3" spans="1:38" ht="15" customHeight="1" x14ac:dyDescent="0.3">
      <c r="A3" s="16">
        <f>+AG3</f>
        <v>1.3043478260869565</v>
      </c>
      <c r="B3" s="73" t="s">
        <v>0</v>
      </c>
      <c r="C3" s="74">
        <v>2</v>
      </c>
      <c r="D3" s="75">
        <v>1</v>
      </c>
      <c r="E3" s="75">
        <v>1</v>
      </c>
      <c r="F3" s="75">
        <v>1</v>
      </c>
      <c r="G3" s="75">
        <v>2</v>
      </c>
      <c r="H3" s="75">
        <v>2</v>
      </c>
      <c r="I3" s="75">
        <v>1</v>
      </c>
      <c r="J3" s="75">
        <v>1</v>
      </c>
      <c r="K3" s="75">
        <v>1</v>
      </c>
      <c r="L3" s="75">
        <v>1</v>
      </c>
      <c r="M3" s="75">
        <v>2</v>
      </c>
      <c r="N3" s="75">
        <v>1</v>
      </c>
      <c r="O3" s="75">
        <v>1</v>
      </c>
      <c r="P3" s="75">
        <v>1</v>
      </c>
      <c r="Q3" s="75">
        <v>1</v>
      </c>
      <c r="R3" s="75">
        <v>3</v>
      </c>
      <c r="S3" s="75">
        <v>1</v>
      </c>
      <c r="T3" s="75">
        <v>1</v>
      </c>
      <c r="U3" s="75">
        <v>1</v>
      </c>
      <c r="V3" s="75">
        <v>1</v>
      </c>
      <c r="W3" s="75">
        <v>2</v>
      </c>
      <c r="X3" s="75">
        <v>1</v>
      </c>
      <c r="Y3" s="75">
        <v>1</v>
      </c>
      <c r="Z3" s="75"/>
      <c r="AA3" s="75"/>
      <c r="AB3" s="75"/>
      <c r="AC3" s="75"/>
      <c r="AD3" s="75"/>
      <c r="AE3" s="75"/>
      <c r="AF3" s="75"/>
      <c r="AG3" s="86">
        <f t="shared" ref="AG3:AG49" si="1">IFERROR(AVERAGE(C3:AF3)," ")</f>
        <v>1.3043478260869565</v>
      </c>
      <c r="AH3" s="87" t="str">
        <f>IF(AND(AG3=0,AG3&lt;=0),"",IF(AND(AG3=" ")," ",IF(AND(AG3&gt;0,AG3&lt;=1.49),"Geliştirmeli",IF(AND(AG3&gt;=1.5,AG3&lt;=2.49),"Yeterli",IF(AND(AG3&gt;=2.5,AG3&lt;=3.49),"İyi",IF(AG3&gt;=3.5,"Çok İyi"))))))</f>
        <v>Geliştirmeli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6" t="s">
        <v>1</v>
      </c>
      <c r="C4" s="77">
        <v>2</v>
      </c>
      <c r="D4" s="78">
        <v>3</v>
      </c>
      <c r="E4" s="78">
        <v>1</v>
      </c>
      <c r="F4" s="78">
        <v>2</v>
      </c>
      <c r="G4" s="78">
        <v>1</v>
      </c>
      <c r="H4" s="78">
        <v>2</v>
      </c>
      <c r="I4" s="78">
        <v>2</v>
      </c>
      <c r="J4" s="78">
        <v>3</v>
      </c>
      <c r="K4" s="78">
        <v>1</v>
      </c>
      <c r="L4" s="78">
        <v>2</v>
      </c>
      <c r="M4" s="78">
        <v>2</v>
      </c>
      <c r="N4" s="78">
        <v>2</v>
      </c>
      <c r="O4" s="78">
        <v>3</v>
      </c>
      <c r="P4" s="78">
        <v>1</v>
      </c>
      <c r="Q4" s="78">
        <v>2</v>
      </c>
      <c r="R4" s="78">
        <v>2</v>
      </c>
      <c r="S4" s="78">
        <v>2</v>
      </c>
      <c r="T4" s="78">
        <v>3</v>
      </c>
      <c r="U4" s="78">
        <v>1</v>
      </c>
      <c r="V4" s="78">
        <v>2</v>
      </c>
      <c r="W4" s="78">
        <v>2</v>
      </c>
      <c r="X4" s="78">
        <v>2</v>
      </c>
      <c r="Y4" s="78">
        <v>3</v>
      </c>
      <c r="Z4" s="78"/>
      <c r="AA4" s="78"/>
      <c r="AB4" s="78"/>
      <c r="AC4" s="78"/>
      <c r="AD4" s="78"/>
      <c r="AE4" s="78"/>
      <c r="AF4" s="78"/>
      <c r="AG4" s="86">
        <f t="shared" si="1"/>
        <v>2</v>
      </c>
      <c r="AH4" s="87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20"/>
      <c r="AL4" s="21"/>
    </row>
    <row r="5" spans="1:38" ht="15" customHeight="1" x14ac:dyDescent="0.3">
      <c r="A5" s="16"/>
      <c r="B5" s="76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86" t="str">
        <f t="shared" si="1"/>
        <v xml:space="preserve"> </v>
      </c>
      <c r="AH5" s="87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86" t="str">
        <f t="shared" si="1"/>
        <v xml:space="preserve"> </v>
      </c>
      <c r="AH6" s="87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86" t="str">
        <f t="shared" si="1"/>
        <v xml:space="preserve"> </v>
      </c>
      <c r="AH7" s="87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86" t="str">
        <f t="shared" si="1"/>
        <v xml:space="preserve"> </v>
      </c>
      <c r="AH8" s="87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86" t="str">
        <f t="shared" si="1"/>
        <v xml:space="preserve"> </v>
      </c>
      <c r="AH9" s="87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86" t="str">
        <f t="shared" si="1"/>
        <v xml:space="preserve"> </v>
      </c>
      <c r="AH10" s="87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86" t="str">
        <f t="shared" si="1"/>
        <v xml:space="preserve"> </v>
      </c>
      <c r="AH11" s="87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79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86" t="str">
        <f t="shared" si="1"/>
        <v xml:space="preserve"> </v>
      </c>
      <c r="AH12" s="87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86" t="str">
        <f t="shared" si="1"/>
        <v xml:space="preserve"> </v>
      </c>
      <c r="AH13" s="87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86" t="str">
        <f t="shared" si="1"/>
        <v xml:space="preserve"> </v>
      </c>
      <c r="AH14" s="87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86" t="str">
        <f t="shared" si="1"/>
        <v xml:space="preserve"> </v>
      </c>
      <c r="AH15" s="87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86" t="str">
        <f t="shared" si="1"/>
        <v xml:space="preserve"> </v>
      </c>
      <c r="AH16" s="87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86" t="str">
        <f t="shared" si="1"/>
        <v xml:space="preserve"> </v>
      </c>
      <c r="AH17" s="87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86" t="str">
        <f t="shared" si="1"/>
        <v xml:space="preserve"> </v>
      </c>
      <c r="AH18" s="87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6" t="str">
        <f t="shared" si="1"/>
        <v xml:space="preserve"> </v>
      </c>
      <c r="AH19" s="87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86" t="str">
        <f t="shared" si="1"/>
        <v xml:space="preserve"> </v>
      </c>
      <c r="AH20" s="87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79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86" t="str">
        <f t="shared" si="1"/>
        <v xml:space="preserve"> </v>
      </c>
      <c r="AH21" s="87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6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86" t="str">
        <f t="shared" si="1"/>
        <v xml:space="preserve"> </v>
      </c>
      <c r="AH22" s="87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86" t="str">
        <f t="shared" si="1"/>
        <v xml:space="preserve"> </v>
      </c>
      <c r="AH23" s="87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79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86" t="str">
        <f t="shared" si="1"/>
        <v xml:space="preserve"> </v>
      </c>
      <c r="AH24" s="87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6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86" t="str">
        <f t="shared" si="1"/>
        <v xml:space="preserve"> </v>
      </c>
      <c r="AH25" s="87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6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86" t="str">
        <f t="shared" si="1"/>
        <v xml:space="preserve"> </v>
      </c>
      <c r="AH26" s="87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6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86" t="str">
        <f t="shared" si="1"/>
        <v xml:space="preserve"> </v>
      </c>
      <c r="AH27" s="87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86" t="str">
        <f t="shared" si="1"/>
        <v xml:space="preserve"> </v>
      </c>
      <c r="AH28" s="87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6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86" t="str">
        <f t="shared" si="1"/>
        <v xml:space="preserve"> </v>
      </c>
      <c r="AH29" s="87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86" t="str">
        <f t="shared" si="1"/>
        <v xml:space="preserve"> </v>
      </c>
      <c r="AH30" s="87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86" t="str">
        <f t="shared" si="1"/>
        <v xml:space="preserve"> </v>
      </c>
      <c r="AH31" s="87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6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86" t="str">
        <f t="shared" si="1"/>
        <v xml:space="preserve"> </v>
      </c>
      <c r="AH32" s="87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6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86" t="str">
        <f t="shared" si="1"/>
        <v xml:space="preserve"> </v>
      </c>
      <c r="AH33" s="87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6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86" t="str">
        <f t="shared" si="1"/>
        <v xml:space="preserve"> </v>
      </c>
      <c r="AH34" s="87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6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86" t="str">
        <f t="shared" si="1"/>
        <v xml:space="preserve"> </v>
      </c>
      <c r="AH35" s="87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6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86" t="str">
        <f t="shared" si="1"/>
        <v xml:space="preserve"> </v>
      </c>
      <c r="AH36" s="87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86" t="str">
        <f t="shared" si="1"/>
        <v xml:space="preserve"> </v>
      </c>
      <c r="AH37" s="87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86" t="str">
        <f t="shared" si="1"/>
        <v xml:space="preserve"> </v>
      </c>
      <c r="AH38" s="87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6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86" t="str">
        <f t="shared" si="1"/>
        <v xml:space="preserve"> </v>
      </c>
      <c r="AH39" s="87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6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86" t="str">
        <f t="shared" si="1"/>
        <v xml:space="preserve"> </v>
      </c>
      <c r="AH40" s="87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6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6" t="str">
        <f t="shared" si="1"/>
        <v xml:space="preserve"> </v>
      </c>
      <c r="AH41" s="87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6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86" t="str">
        <f t="shared" si="1"/>
        <v xml:space="preserve"> </v>
      </c>
      <c r="AH42" s="87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86" t="str">
        <f t="shared" si="1"/>
        <v xml:space="preserve"> </v>
      </c>
      <c r="AH43" s="87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0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6" t="str">
        <f t="shared" si="1"/>
        <v xml:space="preserve"> </v>
      </c>
      <c r="AH44" s="87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0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6" t="str">
        <f t="shared" si="1"/>
        <v xml:space="preserve"> </v>
      </c>
      <c r="AH45" s="87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0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6" t="str">
        <f t="shared" si="1"/>
        <v xml:space="preserve"> </v>
      </c>
      <c r="AH46" s="87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6" t="str">
        <f t="shared" si="1"/>
        <v xml:space="preserve"> </v>
      </c>
      <c r="AH47" s="87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0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6" t="str">
        <f t="shared" si="1"/>
        <v xml:space="preserve"> </v>
      </c>
      <c r="AH48" s="87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0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6" t="str">
        <f t="shared" si="1"/>
        <v xml:space="preserve"> </v>
      </c>
      <c r="AH49" s="87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0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8" t="str">
        <f t="shared" ref="AG50:AG52" si="4">IFERROR(AVERAGE(C50:AF50)," ")</f>
        <v xml:space="preserve"> </v>
      </c>
      <c r="AH50" s="87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8" t="str">
        <f t="shared" si="4"/>
        <v xml:space="preserve"> </v>
      </c>
      <c r="AH51" s="87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3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tr">
        <f t="shared" si="4"/>
        <v xml:space="preserve"> </v>
      </c>
      <c r="AH52" s="87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0">
        <f>IFERROR(AVERAGE(C3:C52),0)</f>
        <v>2</v>
      </c>
      <c r="D53" s="70">
        <f t="shared" ref="D53:AA53" si="5">IFERROR(AVERAGE(D3:D52),0)</f>
        <v>2</v>
      </c>
      <c r="E53" s="70">
        <f t="shared" si="5"/>
        <v>1</v>
      </c>
      <c r="F53" s="70">
        <f t="shared" si="5"/>
        <v>1.5</v>
      </c>
      <c r="G53" s="70">
        <f t="shared" si="5"/>
        <v>1.5</v>
      </c>
      <c r="H53" s="70">
        <f t="shared" si="5"/>
        <v>2</v>
      </c>
      <c r="I53" s="70">
        <f t="shared" si="5"/>
        <v>1.5</v>
      </c>
      <c r="J53" s="70">
        <f t="shared" si="5"/>
        <v>2</v>
      </c>
      <c r="K53" s="70">
        <f t="shared" si="5"/>
        <v>1</v>
      </c>
      <c r="L53" s="70">
        <f t="shared" si="5"/>
        <v>1.5</v>
      </c>
      <c r="M53" s="70">
        <f t="shared" si="5"/>
        <v>2</v>
      </c>
      <c r="N53" s="70">
        <f t="shared" si="5"/>
        <v>1.5</v>
      </c>
      <c r="O53" s="70">
        <f t="shared" si="5"/>
        <v>2</v>
      </c>
      <c r="P53" s="70">
        <f t="shared" si="5"/>
        <v>1</v>
      </c>
      <c r="Q53" s="70">
        <f t="shared" si="5"/>
        <v>1.5</v>
      </c>
      <c r="R53" s="70">
        <f t="shared" si="5"/>
        <v>2.5</v>
      </c>
      <c r="S53" s="70">
        <f t="shared" si="5"/>
        <v>1.5</v>
      </c>
      <c r="T53" s="70">
        <f t="shared" si="5"/>
        <v>2</v>
      </c>
      <c r="U53" s="70">
        <f t="shared" si="5"/>
        <v>1</v>
      </c>
      <c r="V53" s="70">
        <f t="shared" si="5"/>
        <v>1.5</v>
      </c>
      <c r="W53" s="70">
        <f t="shared" si="5"/>
        <v>2</v>
      </c>
      <c r="X53" s="70">
        <f t="shared" si="5"/>
        <v>1.5</v>
      </c>
      <c r="Y53" s="70">
        <f t="shared" si="5"/>
        <v>2</v>
      </c>
      <c r="Z53" s="70"/>
      <c r="AA53" s="70"/>
      <c r="AB53" s="70"/>
      <c r="AC53" s="70"/>
      <c r="AD53" s="70"/>
      <c r="AE53" s="70"/>
      <c r="AF53" s="70"/>
      <c r="AG53" s="110">
        <f>IFERROR(AVERAGE(AG3:AG52),0)</f>
        <v>1.6521739130434783</v>
      </c>
      <c r="AH53" s="112"/>
    </row>
    <row r="54" spans="1:52" ht="75" customHeight="1" thickBot="1" x14ac:dyDescent="0.35">
      <c r="A54" s="14"/>
      <c r="B54" s="19" t="s">
        <v>14</v>
      </c>
      <c r="C54" s="71" t="str">
        <f>IF(AND(C53&gt;=1.5,C53&lt;=4),"ÖĞRETİLDİ",IF(AND(C53&lt;=1.49,C53&gt;0),"ÖĞRETİLEMEDİ",IF(C53=0," ")))</f>
        <v>ÖĞRETİLDİ</v>
      </c>
      <c r="D54" s="71" t="str">
        <f t="shared" ref="D54:Y54" si="6">IF(AND(D53&gt;=1.5,D53&lt;=4),"ÖĞRETİLDİ",IF(AND(D53&lt;=1.49,D53&gt;0),"ÖĞRETİLEMEDİ",IF(D53=0," ")))</f>
        <v>ÖĞRETİLDİ</v>
      </c>
      <c r="E54" s="71" t="str">
        <f t="shared" si="6"/>
        <v>ÖĞRETİLEMEDİ</v>
      </c>
      <c r="F54" s="71" t="str">
        <f t="shared" si="6"/>
        <v>ÖĞRETİLDİ</v>
      </c>
      <c r="G54" s="71" t="str">
        <f t="shared" si="6"/>
        <v>ÖĞRETİLDİ</v>
      </c>
      <c r="H54" s="71" t="str">
        <f t="shared" si="6"/>
        <v>ÖĞRETİLDİ</v>
      </c>
      <c r="I54" s="71" t="str">
        <f t="shared" si="6"/>
        <v>ÖĞRETİLDİ</v>
      </c>
      <c r="J54" s="71" t="str">
        <f t="shared" si="6"/>
        <v>ÖĞRETİLDİ</v>
      </c>
      <c r="K54" s="71" t="str">
        <f t="shared" si="6"/>
        <v>ÖĞRETİLEMEDİ</v>
      </c>
      <c r="L54" s="71" t="str">
        <f t="shared" si="6"/>
        <v>ÖĞRETİLDİ</v>
      </c>
      <c r="M54" s="71" t="str">
        <f t="shared" si="6"/>
        <v>ÖĞRETİLDİ</v>
      </c>
      <c r="N54" s="71" t="str">
        <f t="shared" si="6"/>
        <v>ÖĞRETİLDİ</v>
      </c>
      <c r="O54" s="71" t="str">
        <f t="shared" si="6"/>
        <v>ÖĞRETİLDİ</v>
      </c>
      <c r="P54" s="71" t="str">
        <f t="shared" si="6"/>
        <v>ÖĞRETİLEMEDİ</v>
      </c>
      <c r="Q54" s="71" t="str">
        <f t="shared" si="6"/>
        <v>ÖĞRETİLDİ</v>
      </c>
      <c r="R54" s="71" t="str">
        <f t="shared" si="6"/>
        <v>ÖĞRETİLDİ</v>
      </c>
      <c r="S54" s="71" t="str">
        <f t="shared" si="6"/>
        <v>ÖĞRETİLDİ</v>
      </c>
      <c r="T54" s="71" t="str">
        <f t="shared" si="6"/>
        <v>ÖĞRETİLDİ</v>
      </c>
      <c r="U54" s="71" t="str">
        <f t="shared" si="6"/>
        <v>ÖĞRETİLEMEDİ</v>
      </c>
      <c r="V54" s="71" t="str">
        <f t="shared" si="6"/>
        <v>ÖĞRETİLDİ</v>
      </c>
      <c r="W54" s="71" t="str">
        <f t="shared" si="6"/>
        <v>ÖĞRETİLDİ</v>
      </c>
      <c r="X54" s="71" t="str">
        <f t="shared" si="6"/>
        <v>ÖĞRETİLDİ</v>
      </c>
      <c r="Y54" s="71" t="str">
        <f t="shared" si="6"/>
        <v>ÖĞRETİLDİ</v>
      </c>
      <c r="Z54" s="72"/>
      <c r="AA54" s="72"/>
      <c r="AB54" s="72"/>
      <c r="AC54" s="72"/>
      <c r="AD54" s="72"/>
      <c r="AE54" s="72"/>
      <c r="AF54" s="72"/>
      <c r="AG54" s="111"/>
      <c r="AH54" s="113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1.5</v>
      </c>
      <c r="W57" s="28">
        <f t="shared" si="7"/>
        <v>2</v>
      </c>
      <c r="X57" s="28">
        <f t="shared" si="7"/>
        <v>1.5</v>
      </c>
      <c r="Y57" s="28">
        <f t="shared" si="7"/>
        <v>2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HB.2.4.1. Ulaşım türlerini ve araçlarını sınıflandırır.</v>
      </c>
      <c r="D58" s="34" t="str">
        <f t="shared" ref="D58:AF58" si="8">D2</f>
        <v>HB.2.4.2. Ulaşım araçlarıyla yolculuk yaparken güvenlik kurallarına uyar.</v>
      </c>
      <c r="E58" s="34" t="str">
        <f t="shared" si="8"/>
        <v>HB.2.4.3. Trafikte yardıma ihtiyaç duyan bireylere yardımcı olur.</v>
      </c>
      <c r="F58" s="34" t="str">
        <f t="shared" si="8"/>
        <v>HB.2.4.4. Acil durumlarda yapılması gereken doğru davranışları uygular.</v>
      </c>
      <c r="G58" s="34" t="str">
        <f t="shared" si="8"/>
        <v>HB.2.4.5. Teknolojik araç ve gereçlerin güvenli bir şekilde kullanımı konusunda duyarlı olur.</v>
      </c>
      <c r="H58" s="34" t="str">
        <f t="shared" si="8"/>
        <v>HB.2.4.6. Oyun alanlarındaki araçları güvenli bir şekilde kullanır.</v>
      </c>
      <c r="I58" s="34" t="str">
        <f t="shared" si="8"/>
        <v>HB.2.5.1. Harita ve küre üzerinde ülkesini, başkentini ve yaşadığı yeri gösterir.</v>
      </c>
      <c r="J58" s="34" t="str">
        <f t="shared" si="8"/>
        <v>HB.2.5.2. Türk bayrağının ve İstiklâl Marşı’nın vatanı ve milleti için önemini fark eder.</v>
      </c>
      <c r="K58" s="34" t="str">
        <f t="shared" si="8"/>
        <v>HB.2.5.3. Atatürk’ün çocukluğunu araştırır.</v>
      </c>
      <c r="L58" s="34" t="str">
        <f t="shared" si="8"/>
        <v>HB.2.5.4. Millî gün ve bayramların önemini kavrar.</v>
      </c>
      <c r="M58" s="34" t="str">
        <f t="shared" si="8"/>
        <v>HB.2.5.5. Dinî gün ve bayramların önemini kavrar.</v>
      </c>
      <c r="N58" s="34" t="str">
        <f t="shared" si="8"/>
        <v>HB.2.5.6. Yakın çevresindeki kültürel miras ögelerini araştırır.</v>
      </c>
      <c r="O58" s="34" t="str">
        <f t="shared" si="8"/>
        <v>HB.2.5.7. Ülkemizde yaşayan farklı kültürdeki insanların yaşam şekillerine ve alışkanlıklarına saygı duyar.</v>
      </c>
      <c r="P58" s="34" t="str">
        <f t="shared" si="8"/>
        <v>HB.2.5.8. Yakın çevresinde yapılan üretim faaliyetlerini gözlemler.</v>
      </c>
      <c r="Q58" s="34" t="str">
        <f t="shared" si="8"/>
        <v>HB.2.6.1. Bitki ve hayvanların yaşaması için gerekli olan şartları karşılaştırır.</v>
      </c>
      <c r="R58" s="34" t="str">
        <f t="shared" si="8"/>
        <v>HB.2.6.2. Bitki yetiştirmenin ve hayvan beslemenin önemini fark eder.</v>
      </c>
      <c r="S58" s="34" t="str">
        <f t="shared" si="8"/>
        <v>HB.2.6.3. Yakın çevresindeki doğal unsurların insan yaşamına etkisine örnekler verir.</v>
      </c>
      <c r="T58" s="34" t="str">
        <f t="shared" si="8"/>
        <v>HB.2.6.4. Tüketilen maddelerin geri dönüşümüne katkıda bulunur.</v>
      </c>
      <c r="U58" s="34" t="str">
        <f t="shared" si="8"/>
        <v>HB.2.6.5. Doğa olaylarını tanır.</v>
      </c>
      <c r="V58" s="34" t="str">
        <f t="shared" si="8"/>
        <v>HB.2.6.6. Doğa kaynaklı afetlere örnekler verir.</v>
      </c>
      <c r="W58" s="34" t="str">
        <f t="shared" si="8"/>
        <v>HB.2.6.7. Doğa olayları ve afetlere karşı alınabilecek önlemleri açıklar.</v>
      </c>
      <c r="X58" s="34" t="str">
        <f t="shared" si="8"/>
        <v>HB.2.6.8. Güneş’i gözlemleyerek yönleri gösterir.</v>
      </c>
      <c r="Y58" s="34" t="str">
        <f t="shared" si="8"/>
        <v>HB.2.6.9. Dünya’nın şekli ve hareketlerinin insan yaşamına etkilerini araştırır.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1.3043478260869565</v>
      </c>
      <c r="D60" s="38">
        <f>+$AG$4</f>
        <v>2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1.3043478260869565</v>
      </c>
      <c r="D64" s="46">
        <f>AG4</f>
        <v>2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 t="e">
        <f ca="1">HLOOKUP(C68,OFFSET(C53,0,G68,4,30-G68),4,0)</f>
        <v>#N/A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2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1.3043478260869565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1.3043478260869565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2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CjqPZWn20G1zSUiRpfGYx02sWLPpA9xEoeKYGdi1+X75XydxRLk5+AyPsiewLpZFz+N6Ok6ue6YbBODuf3u9kQ==" saltValue="mm2sxjGDvtW2cTuUtBVm3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Sistem</cp:lastModifiedBy>
  <cp:lastPrinted>2019-12-09T18:19:51Z</cp:lastPrinted>
  <dcterms:created xsi:type="dcterms:W3CDTF">2019-09-10T05:38:35Z</dcterms:created>
  <dcterms:modified xsi:type="dcterms:W3CDTF">2024-02-23T20:10:53Z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