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0" i="2" l="1"/>
  <c r="Z1" i="2" l="1"/>
  <c r="AA1" i="2"/>
  <c r="AE1" i="2"/>
  <c r="AA57" i="2"/>
  <c r="AB1" i="2"/>
  <c r="AC1" i="2"/>
  <c r="AD1" i="2"/>
  <c r="Z57" i="2"/>
  <c r="AC57" i="2"/>
  <c r="AE57" i="2"/>
  <c r="Z58" i="2"/>
  <c r="AA58" i="2"/>
  <c r="AB58" i="2"/>
  <c r="AC58" i="2"/>
  <c r="AD58" i="2"/>
  <c r="AE58" i="2"/>
  <c r="Z65" i="2"/>
  <c r="AA65" i="2"/>
  <c r="AB65" i="2"/>
  <c r="AC65" i="2"/>
  <c r="AD65" i="2"/>
  <c r="AE65" i="2"/>
  <c r="AD57" i="2" l="1"/>
  <c r="AB57" i="2"/>
  <c r="AZ65" i="2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G27" i="2"/>
  <c r="AG28" i="2"/>
  <c r="AG29" i="2"/>
  <c r="AG30" i="2"/>
  <c r="AG31" i="2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T53" i="2"/>
  <c r="T54" i="2" s="1"/>
  <c r="U53" i="2"/>
  <c r="U54" i="2" s="1"/>
  <c r="V53" i="2"/>
  <c r="V54" i="2" s="1"/>
  <c r="W53" i="2"/>
  <c r="W54" i="2" s="1"/>
  <c r="AC64" i="2" l="1"/>
  <c r="AC60" i="2"/>
  <c r="AA64" i="2"/>
  <c r="AA60" i="2"/>
  <c r="Z64" i="2"/>
  <c r="Z60" i="2"/>
  <c r="AD60" i="2"/>
  <c r="AD64" i="2"/>
  <c r="AB64" i="2"/>
  <c r="AB60" i="2"/>
  <c r="AE60" i="2"/>
  <c r="AE64" i="2"/>
  <c r="AH28" i="2"/>
  <c r="AH27" i="2"/>
  <c r="AH30" i="2"/>
  <c r="AH29" i="2"/>
  <c r="AH26" i="2"/>
  <c r="AH31" i="2"/>
  <c r="AW64" i="2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C58" i="2"/>
  <c r="I57" i="2"/>
  <c r="O57" i="2"/>
  <c r="G57" i="2"/>
  <c r="C53" i="2" l="1"/>
  <c r="C57" i="2" l="1"/>
  <c r="C54" i="2"/>
  <c r="S57" i="2"/>
  <c r="K57" i="2"/>
  <c r="Y57" i="2"/>
  <c r="U57" i="2"/>
  <c r="Q57" i="2"/>
  <c r="M57" i="2"/>
  <c r="E57" i="2"/>
  <c r="X57" i="2"/>
  <c r="T57" i="2"/>
  <c r="P57" i="2"/>
  <c r="L57" i="2"/>
  <c r="H57" i="2"/>
  <c r="D57" i="2"/>
  <c r="W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W68" i="2"/>
  <c r="W70" i="2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Q64" i="2"/>
  <c r="Q60" i="2"/>
  <c r="H64" i="2"/>
  <c r="H60" i="2"/>
  <c r="AG64" i="2"/>
  <c r="AG60" i="2"/>
  <c r="P64" i="2"/>
  <c r="P60" i="2"/>
  <c r="AP64" i="2"/>
  <c r="AP60" i="2"/>
  <c r="V64" i="2"/>
  <c r="V60" i="2"/>
  <c r="M64" i="2"/>
  <c r="M60" i="2"/>
  <c r="D64" i="2"/>
  <c r="D60" i="2"/>
  <c r="C64" i="2"/>
  <c r="C60" i="2"/>
  <c r="AO64" i="2"/>
  <c r="AO60" i="2"/>
  <c r="T64" i="2"/>
  <c r="T60" i="2"/>
  <c r="G64" i="2"/>
  <c r="G60" i="2"/>
  <c r="AR64" i="2"/>
  <c r="AR60" i="2"/>
  <c r="AN64" i="2"/>
  <c r="AN60" i="2"/>
  <c r="AJ64" i="2"/>
  <c r="AJ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AA68" i="2" l="1"/>
  <c r="Z68" i="2" s="1"/>
  <c r="AA69" i="2"/>
  <c r="Z69" i="2" s="1"/>
  <c r="AA70" i="2"/>
  <c r="Z70" i="2" s="1"/>
  <c r="E70" i="2"/>
  <c r="K70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V1" i="2"/>
  <c r="N1" i="2"/>
  <c r="Y1" i="2"/>
  <c r="U1" i="2"/>
  <c r="Q1" i="2"/>
  <c r="M1" i="2"/>
  <c r="I1" i="2"/>
  <c r="E1" i="2"/>
  <c r="J1" i="2"/>
  <c r="L1" i="2"/>
  <c r="R1" i="2"/>
  <c r="F1" i="2"/>
  <c r="X1" i="2"/>
  <c r="T1" i="2"/>
  <c r="P1" i="2"/>
  <c r="H1" i="2"/>
  <c r="D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<sst xmlns="http://schemas.openxmlformats.org/spreadsheetml/2006/main" count="47" uniqueCount="41">
  <si>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</si>
  <si>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</si>
  <si>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</si>
  <si>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</si>
  <si>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</si>
  <si>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</si>
  <si>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</si>
  <si>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</si>
  <si>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</si>
  <si>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</si>
  <si>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</si>
  <si>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</si>
  <si>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</si>
  <si>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</si>
  <si>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</si>
  <si>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</si>
  <si>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</si>
  <si>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F.4.1.1.1. Yer kabuğunun kara tabakasının kayaçlardan oluştuğunu belirtir.</t>
  </si>
  <si>
    <t>F.4.1.1.2. Kayaçlarla madenleri ilişkilendirir ve kayaçların ham madde olarak önemini tartışır.</t>
  </si>
  <si>
    <t>F.4.1.1.3. Fosillerin oluşumunu açıklar.</t>
  </si>
  <si>
    <t>F.4.1.2.1. Dünya’nın dönme ve dolanma hareketleri arasındaki farkı açıklar.</t>
  </si>
  <si>
    <t>F.4.1.2.2. Dünya’nın hareketleri sonucu gerçekleşen olayları açıklar.</t>
  </si>
  <si>
    <t>F.4.2.1.1. Canlı yaşamı ve besin içerikleri arasındaki ilişkiyi açıklar.</t>
  </si>
  <si>
    <t>F.4.2.1.2. Su ve minerallerin bütün besinlerde bulunduğu çıkarımını yapar.</t>
  </si>
  <si>
    <t>F.4.2.1.3. Sağlıklı bir yaşam için besinlerin tazeliğinin ve doğallığının önemini, araştırma verilerine dayalı olarak tartışır.</t>
  </si>
  <si>
    <t>F.4.2.1.4. İnsan sağlığı ile dengeli beslenmeyi ilişkilendirir.</t>
  </si>
  <si>
    <t>F.4.2.1.5. Alkol ve sigara kullanımının insan sağlığına olan olumsuz etkilerinin farkına varır.</t>
  </si>
  <si>
    <t>F.4.2.1.6. Yakın çevresinde sigara kullanımını azaltmaya yönelik sorumluluk üstlenir</t>
  </si>
  <si>
    <t>F.4.3.1.1. Kuvvetin, cisimlere hareket kazandırmasına ve cisimlerin şekillerini değiştirmesine yönelik deneyler yapar.</t>
  </si>
  <si>
    <t>F.4.3.2.1. Mıknatısı tanır ve kutupları olduğunu keşfeder.</t>
  </si>
  <si>
    <t>F.4.3.2.2. Mıknatısın etki ettiği maddeleri deney yaparak keşfeder.</t>
  </si>
  <si>
    <t>F.4.3.2.3. Mıknatısların günlük yaşamdaki kullanım alanlarına örnekler verir.</t>
  </si>
  <si>
    <t>F.4.3.2.4. Mıknatısların yeni kullanım alanları konusunda fikirlerini açıklar.</t>
  </si>
  <si>
    <t>F.4.4.1.1. Beş duyu organını kullanarak maddeyi niteleyen temel özellikleri açıklar.</t>
  </si>
  <si>
    <t>F.4.4.2.1. Farklı maddelerin kütle ve hacimlerini ölçerek karşılaştırır.</t>
  </si>
  <si>
    <t>F.4.4.2.2. Ölçülebilir özelliklerini kullanarak maddeyi tanımlar.</t>
  </si>
  <si>
    <t>F.4.4.3.1. Maddelerin hâllerine ait temel özellikleri karşılaştırır.</t>
  </si>
  <si>
    <t>F.4.4.3.2. Aynı maddenin farklı hâllerine örnekler verir.</t>
  </si>
  <si>
    <t>2022-2023 Eğitim Öğretim Yılı
1.Dönem 
4.Sınıf Fen Bilimleri 
Kazanım Değerlendirme Ölçeği</t>
  </si>
  <si>
    <t>www.mbsunu.com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</si>
  <si>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4. Ölçeğin yapımcı bilgisini değiştirmek telif ihlalidir, lütfen buna dikkat edelim.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</si>
</sst>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textRotation="90" wrapText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8" fillId="0" borderId="25" xfId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7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1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2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C15" sqref="C15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101" t="s">
        <v>16</v>
      </c>
      <c r="C1" s="102"/>
      <c r="D1" s="102"/>
      <c r="E1" s="102"/>
      <c r="F1" s="103"/>
    </row>
    <row r="2" spans="2:6" ht="30.75" customHeight="1" x14ac:dyDescent="0.3">
      <c r="B2" s="107" t="s">
        <v>10</v>
      </c>
      <c r="C2" s="108"/>
      <c r="D2" s="22" t="s">
        <v>7</v>
      </c>
      <c r="E2" s="22" t="s">
        <v>8</v>
      </c>
      <c r="F2" s="13"/>
    </row>
    <row r="3" spans="2:6" ht="30" customHeight="1" x14ac:dyDescent="0.3">
      <c r="B3" s="106" t="s">
        <v>6</v>
      </c>
      <c r="C3" s="70" t="s">
        <v>4</v>
      </c>
      <c r="D3" s="71">
        <f>HLOOKUP(VERİLER!E68,VERİLER!$C$56:$AF$57,2,0)</f>
        <v>5</v>
      </c>
      <c r="E3" s="71">
        <f>HLOOKUP(VERİLER!E69,VERİLER!$C$56:$AF$57,2,0)</f>
        <v>4</v>
      </c>
      <c r="F3" s="112" t="s">
        <v>38</v>
      </c>
    </row>
    <row r="4" spans="2:6" ht="30" customHeight="1" x14ac:dyDescent="0.3">
      <c r="B4" s="106"/>
      <c r="C4" s="70" t="s">
        <v>5</v>
      </c>
      <c r="D4" s="72" t="str">
        <f>HLOOKUP(VERİLER!E68,VERİLER!$C$56:$AF$58,3,0)</f>
        <v>F.4.1.1.1. Yer kabuğunun kara tabakasının kayaçlardan oluştuğunu belirtir.</v>
      </c>
      <c r="E4" s="72" t="str">
        <f>HLOOKUP(VERİLER!E69,VERİLER!$C$56:$AF$58,3,0)</f>
        <v>F.4.1.1.2. Kayaçlarla madenleri ilişkilendirir ve kayaçların ham madde olarak önemini tartışır.</v>
      </c>
      <c r="F4" s="113"/>
    </row>
    <row r="5" spans="2:6" ht="19.95" customHeight="1" x14ac:dyDescent="0.3">
      <c r="B5" s="118"/>
      <c r="C5" s="119"/>
      <c r="D5" s="119"/>
      <c r="E5" s="120"/>
      <c r="F5" s="113"/>
    </row>
    <row r="6" spans="2:6" ht="30" customHeight="1" x14ac:dyDescent="0.3">
      <c r="B6" s="106" t="s">
        <v>9</v>
      </c>
      <c r="C6" s="70" t="s">
        <v>4</v>
      </c>
      <c r="D6" s="71">
        <f>HLOOKUP(VERİLER!K68,VERİLER!$C$56:$AF$57,2,0)</f>
        <v>1</v>
      </c>
      <c r="E6" s="71">
        <f>HLOOKUP(VERİLER!K69,VERİLER!$C$56:$AF$57,2,0)</f>
        <v>3</v>
      </c>
      <c r="F6" s="113"/>
    </row>
    <row r="7" spans="2:6" ht="30" customHeight="1" x14ac:dyDescent="0.3">
      <c r="B7" s="106"/>
      <c r="C7" s="70" t="s">
        <v>5</v>
      </c>
      <c r="D7" s="72" t="str">
        <f>HLOOKUP(VERİLER!K68,VERİLER!$C$56:$AF$58,3,0)</f>
        <v>F.4.4.1.1. Beş duyu organını kullanarak maddeyi niteleyen temel özellikleri açıklar.</v>
      </c>
      <c r="E7" s="72" t="str">
        <f>HLOOKUP(VERİLER!K69,VERİLER!$C$56:$AF$58,3,0)</f>
        <v>F.4.1.1.3. Fosillerin oluşumunu açıklar.</v>
      </c>
      <c r="F7" s="114"/>
    </row>
    <row r="8" spans="2:6" ht="19.95" customHeight="1" x14ac:dyDescent="0.3">
      <c r="B8" s="109"/>
      <c r="C8" s="110"/>
      <c r="D8" s="110"/>
      <c r="E8" s="110"/>
      <c r="F8" s="111"/>
    </row>
    <row r="9" spans="2:6" ht="30" customHeight="1" x14ac:dyDescent="0.3">
      <c r="B9" s="106" t="s">
        <v>12</v>
      </c>
      <c r="C9" s="70" t="s">
        <v>4</v>
      </c>
      <c r="D9" s="71">
        <f>IFERROR(LARGE(VERİLER!AG3:AG52,1),0)</f>
        <v>4.8095238095238093</v>
      </c>
      <c r="E9" s="71">
        <f>IFERROR(LARGE(VERİLER!AG3:AG52,2),0)</f>
        <v>2.0476190476190474</v>
      </c>
      <c r="F9" s="115" t="s">
        <v>40</v>
      </c>
    </row>
    <row r="10" spans="2:6" ht="30" customHeight="1" x14ac:dyDescent="0.3">
      <c r="B10" s="106"/>
      <c r="C10" s="70" t="s">
        <v>11</v>
      </c>
      <c r="D10" s="71" t="str">
        <f>HLOOKUP(VERİLER!S68,VERİLER!C63:AZ65,3,0)</f>
        <v>ALİ</v>
      </c>
      <c r="E10" s="71" t="str">
        <f>HLOOKUP(VERİLER!S69,VERİLER!C63:AZ65,3,0)</f>
        <v>VELİ</v>
      </c>
      <c r="F10" s="116"/>
    </row>
    <row r="11" spans="2:6" ht="19.95" customHeight="1" x14ac:dyDescent="0.3">
      <c r="B11" s="73"/>
      <c r="C11" s="74"/>
      <c r="D11" s="74"/>
      <c r="E11" s="74"/>
      <c r="F11" s="116"/>
    </row>
    <row r="12" spans="2:6" ht="30" customHeight="1" x14ac:dyDescent="0.3">
      <c r="B12" s="106" t="s">
        <v>13</v>
      </c>
      <c r="C12" s="70" t="s">
        <v>4</v>
      </c>
      <c r="D12" s="71">
        <f>IFERROR(SMALL(VERİLER!AG3:AG52,1),0)</f>
        <v>2.0476190476190474</v>
      </c>
      <c r="E12" s="71">
        <f>IFERROR(SMALL(VERİLER!AG3:AG52,2),0)</f>
        <v>4.8095238095238093</v>
      </c>
      <c r="F12" s="116"/>
    </row>
    <row r="13" spans="2:6" ht="30" customHeight="1" x14ac:dyDescent="0.3">
      <c r="B13" s="106"/>
      <c r="C13" s="70" t="s">
        <v>11</v>
      </c>
      <c r="D13" s="71" t="str">
        <f>HLOOKUP(VERİLER!Y68,VERİLER!C63:AZ65,3,0)</f>
        <v>VELİ</v>
      </c>
      <c r="E13" s="71" t="str">
        <f>HLOOKUP(VERİLER!Y69,VERİLER!C63:AZ65,3,0)</f>
        <v>ALİ</v>
      </c>
      <c r="F13" s="117"/>
    </row>
    <row r="14" spans="2:6" ht="19.95" customHeight="1" x14ac:dyDescent="0.3">
      <c r="B14" s="109"/>
      <c r="C14" s="110"/>
      <c r="D14" s="110"/>
      <c r="E14" s="110"/>
      <c r="F14" s="111"/>
    </row>
    <row r="15" spans="2:6" ht="30" customHeight="1" thickBot="1" x14ac:dyDescent="0.35">
      <c r="B15" s="75" t="s">
        <v>15</v>
      </c>
      <c r="C15" s="76">
        <f>+VERİLER!AG53</f>
        <v>3.4285714285714284</v>
      </c>
      <c r="D15" s="125" t="s">
        <v>39</v>
      </c>
      <c r="E15" s="104"/>
      <c r="F15" s="105"/>
    </row>
    <row r="16" spans="2:6" ht="19.2" thickTop="1" x14ac:dyDescent="0.3"/>
  </sheetData>
  <sheetProtection algorithmName="SHA-512" hashValue="BbiznBgzenyHLQMjpRp0SXjpsPXftEsQg6YVnJcOCR+HQDdFUbvNnehPVjno3zHtpGv9QESgdiMus4Hw9FJnKg==" saltValue="94MloxvrxdQ6RuOId4uJu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89" zoomScaleNormal="89" workbookViewId="0">
      <selection activeCell="B4" sqref="B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5</v>
      </c>
      <c r="D1" s="10">
        <f t="shared" ref="D1:AD1" si="0">+D53</f>
        <v>4</v>
      </c>
      <c r="E1" s="10">
        <f t="shared" si="0"/>
        <v>3</v>
      </c>
      <c r="F1" s="10">
        <f t="shared" si="0"/>
        <v>3.5</v>
      </c>
      <c r="G1" s="10">
        <f t="shared" si="0"/>
        <v>3</v>
      </c>
      <c r="H1" s="10">
        <f t="shared" si="0"/>
        <v>3.5</v>
      </c>
      <c r="I1" s="10">
        <f t="shared" si="0"/>
        <v>3.5</v>
      </c>
      <c r="J1" s="10">
        <f t="shared" si="0"/>
        <v>4</v>
      </c>
      <c r="K1" s="10">
        <f t="shared" si="0"/>
        <v>3</v>
      </c>
      <c r="L1" s="10">
        <f t="shared" si="0"/>
        <v>3.5</v>
      </c>
      <c r="M1" s="10">
        <f t="shared" si="0"/>
        <v>3.5</v>
      </c>
      <c r="N1" s="10">
        <f t="shared" si="0"/>
        <v>3.5</v>
      </c>
      <c r="O1" s="10">
        <f t="shared" si="0"/>
        <v>4</v>
      </c>
      <c r="P1" s="10">
        <f t="shared" si="0"/>
        <v>3</v>
      </c>
      <c r="Q1" s="10">
        <f t="shared" si="0"/>
        <v>3.5</v>
      </c>
      <c r="R1" s="10">
        <f t="shared" si="0"/>
        <v>3.5</v>
      </c>
      <c r="S1" s="10">
        <f t="shared" si="0"/>
        <v>1</v>
      </c>
      <c r="T1" s="10">
        <f t="shared" si="0"/>
        <v>4</v>
      </c>
      <c r="U1" s="10">
        <f t="shared" si="0"/>
        <v>3</v>
      </c>
      <c r="V1" s="10">
        <f t="shared" si="0"/>
        <v>3.5</v>
      </c>
      <c r="W1" s="10">
        <f t="shared" si="0"/>
        <v>3.5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90" t="s">
        <v>17</v>
      </c>
      <c r="D2" s="91" t="s">
        <v>18</v>
      </c>
      <c r="E2" s="92" t="s">
        <v>19</v>
      </c>
      <c r="F2" s="92" t="s">
        <v>20</v>
      </c>
      <c r="G2" s="91" t="s">
        <v>21</v>
      </c>
      <c r="H2" s="92" t="s">
        <v>22</v>
      </c>
      <c r="I2" s="92" t="s">
        <v>23</v>
      </c>
      <c r="J2" s="92" t="s">
        <v>24</v>
      </c>
      <c r="K2" s="92" t="s">
        <v>25</v>
      </c>
      <c r="L2" s="92" t="s">
        <v>26</v>
      </c>
      <c r="M2" s="92" t="s">
        <v>27</v>
      </c>
      <c r="N2" s="92" t="s">
        <v>28</v>
      </c>
      <c r="O2" s="92" t="s">
        <v>29</v>
      </c>
      <c r="P2" s="92" t="s">
        <v>30</v>
      </c>
      <c r="Q2" s="92" t="s">
        <v>31</v>
      </c>
      <c r="R2" s="92" t="s">
        <v>32</v>
      </c>
      <c r="S2" s="92" t="s">
        <v>33</v>
      </c>
      <c r="T2" s="92" t="s">
        <v>34</v>
      </c>
      <c r="U2" s="92" t="s">
        <v>35</v>
      </c>
      <c r="V2" s="92" t="s">
        <v>36</v>
      </c>
      <c r="W2" s="88" t="s">
        <v>37</v>
      </c>
      <c r="X2" s="126"/>
      <c r="Y2" s="126"/>
      <c r="Z2" s="92"/>
      <c r="AA2" s="92"/>
      <c r="AB2" s="92"/>
      <c r="AC2" s="92"/>
      <c r="AD2" s="127"/>
      <c r="AE2" s="127"/>
      <c r="AF2" s="63"/>
      <c r="AG2" s="12" t="s">
        <v>2</v>
      </c>
      <c r="AH2" s="11" t="s">
        <v>3</v>
      </c>
    </row>
    <row r="3" spans="1:38" ht="13.95" customHeight="1" x14ac:dyDescent="0.3">
      <c r="A3" s="16">
        <f>+AG3</f>
        <v>4.8095238095238093</v>
      </c>
      <c r="B3" s="77" t="s">
        <v>0</v>
      </c>
      <c r="C3" s="78">
        <v>5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79">
        <v>5</v>
      </c>
      <c r="O3" s="79">
        <v>5</v>
      </c>
      <c r="P3" s="79">
        <v>5</v>
      </c>
      <c r="Q3" s="79">
        <v>5</v>
      </c>
      <c r="R3" s="79">
        <v>5</v>
      </c>
      <c r="S3" s="79">
        <v>1</v>
      </c>
      <c r="T3" s="79">
        <v>5</v>
      </c>
      <c r="U3" s="79">
        <v>5</v>
      </c>
      <c r="V3" s="79">
        <v>5</v>
      </c>
      <c r="W3" s="79">
        <v>5</v>
      </c>
      <c r="X3" s="93"/>
      <c r="Y3" s="93"/>
      <c r="Z3" s="93"/>
      <c r="AA3" s="93"/>
      <c r="AB3" s="93"/>
      <c r="AC3" s="93"/>
      <c r="AD3" s="93"/>
      <c r="AE3" s="93"/>
      <c r="AF3" s="94"/>
      <c r="AG3" s="64">
        <f t="shared" ref="AG3:AG49" si="1">IFERROR(AVERAGE(C3:AF3)," ")</f>
        <v>4.8095238095238093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2.0476190476190474</v>
      </c>
      <c r="B4" s="80" t="s">
        <v>1</v>
      </c>
      <c r="C4" s="81">
        <v>5</v>
      </c>
      <c r="D4" s="82">
        <v>3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82">
        <v>2</v>
      </c>
      <c r="O4" s="82">
        <v>3</v>
      </c>
      <c r="P4" s="82">
        <v>1</v>
      </c>
      <c r="Q4" s="82">
        <v>2</v>
      </c>
      <c r="R4" s="82">
        <v>2</v>
      </c>
      <c r="S4" s="82">
        <v>1</v>
      </c>
      <c r="T4" s="82">
        <v>3</v>
      </c>
      <c r="U4" s="82">
        <v>1</v>
      </c>
      <c r="V4" s="82">
        <v>2</v>
      </c>
      <c r="W4" s="82">
        <v>2</v>
      </c>
      <c r="X4" s="95"/>
      <c r="Y4" s="95"/>
      <c r="Z4" s="95"/>
      <c r="AA4" s="95"/>
      <c r="AB4" s="95"/>
      <c r="AC4" s="95"/>
      <c r="AD4" s="95"/>
      <c r="AE4" s="95"/>
      <c r="AF4" s="96"/>
      <c r="AG4" s="64">
        <f t="shared" si="1"/>
        <v>2.0476190476190474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 t="str">
        <f t="shared" si="2"/>
        <v xml:space="preserve"> </v>
      </c>
      <c r="B5" s="80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95"/>
      <c r="Y5" s="95"/>
      <c r="Z5" s="95"/>
      <c r="AA5" s="95"/>
      <c r="AB5" s="95"/>
      <c r="AC5" s="95"/>
      <c r="AD5" s="95"/>
      <c r="AE5" s="95"/>
      <c r="AF5" s="96"/>
      <c r="AG5" s="64" t="str">
        <f t="shared" si="1"/>
        <v xml:space="preserve"> </v>
      </c>
      <c r="AH5" s="65" t="str">
        <f t="shared" si="3"/>
        <v xml:space="preserve"> </v>
      </c>
      <c r="AI5" s="3"/>
      <c r="AJ5" s="3"/>
      <c r="AK5" s="20"/>
      <c r="AL5" s="21"/>
    </row>
    <row r="6" spans="1:38" ht="13.95" customHeight="1" x14ac:dyDescent="0.3">
      <c r="A6" s="16" t="str">
        <f t="shared" si="2"/>
        <v xml:space="preserve"> </v>
      </c>
      <c r="B6" s="80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95"/>
      <c r="Y6" s="95"/>
      <c r="Z6" s="95"/>
      <c r="AA6" s="95"/>
      <c r="AB6" s="95"/>
      <c r="AC6" s="95"/>
      <c r="AD6" s="95"/>
      <c r="AE6" s="95"/>
      <c r="AF6" s="96"/>
      <c r="AG6" s="64" t="str">
        <f t="shared" si="1"/>
        <v xml:space="preserve"> </v>
      </c>
      <c r="AH6" s="65" t="str">
        <f t="shared" si="3"/>
        <v xml:space="preserve"> </v>
      </c>
      <c r="AI6" s="3"/>
      <c r="AJ6" s="3"/>
      <c r="AK6" s="20"/>
      <c r="AL6" s="21"/>
    </row>
    <row r="7" spans="1:38" ht="13.95" customHeight="1" x14ac:dyDescent="0.3">
      <c r="A7" s="16" t="str">
        <f t="shared" si="2"/>
        <v xml:space="preserve"> </v>
      </c>
      <c r="B7" s="80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95"/>
      <c r="Y7" s="95"/>
      <c r="Z7" s="95"/>
      <c r="AA7" s="95"/>
      <c r="AB7" s="95"/>
      <c r="AC7" s="95"/>
      <c r="AD7" s="95"/>
      <c r="AE7" s="95"/>
      <c r="AF7" s="96"/>
      <c r="AG7" s="64" t="str">
        <f t="shared" si="1"/>
        <v xml:space="preserve"> </v>
      </c>
      <c r="AH7" s="65" t="str">
        <f t="shared" si="3"/>
        <v xml:space="preserve"> </v>
      </c>
      <c r="AI7" s="3"/>
      <c r="AJ7" s="3"/>
      <c r="AK7" s="20"/>
      <c r="AL7" s="21"/>
    </row>
    <row r="8" spans="1:38" ht="13.95" customHeight="1" x14ac:dyDescent="0.3">
      <c r="A8" s="16" t="str">
        <f t="shared" si="2"/>
        <v xml:space="preserve"> 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95"/>
      <c r="Y8" s="95"/>
      <c r="Z8" s="95"/>
      <c r="AA8" s="95"/>
      <c r="AB8" s="95"/>
      <c r="AC8" s="95"/>
      <c r="AD8" s="95"/>
      <c r="AE8" s="95"/>
      <c r="AF8" s="96"/>
      <c r="AG8" s="64" t="str">
        <f t="shared" si="1"/>
        <v xml:space="preserve"> </v>
      </c>
      <c r="AH8" s="65" t="str">
        <f t="shared" si="3"/>
        <v xml:space="preserve"> </v>
      </c>
      <c r="AI8" s="3"/>
      <c r="AJ8" s="3"/>
      <c r="AK8" s="20"/>
      <c r="AL8" s="21"/>
    </row>
    <row r="9" spans="1:38" ht="13.95" customHeight="1" x14ac:dyDescent="0.3">
      <c r="A9" s="16" t="str">
        <f t="shared" si="2"/>
        <v xml:space="preserve"> 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95"/>
      <c r="Y9" s="95"/>
      <c r="Z9" s="95"/>
      <c r="AA9" s="95"/>
      <c r="AB9" s="95"/>
      <c r="AC9" s="95"/>
      <c r="AD9" s="95"/>
      <c r="AE9" s="95"/>
      <c r="AF9" s="96"/>
      <c r="AG9" s="64" t="str">
        <f t="shared" si="1"/>
        <v xml:space="preserve"> </v>
      </c>
      <c r="AH9" s="65" t="str">
        <f t="shared" si="3"/>
        <v xml:space="preserve"> </v>
      </c>
      <c r="AI9" s="3"/>
      <c r="AJ9" s="3"/>
      <c r="AK9" s="20"/>
      <c r="AL9" s="21"/>
    </row>
    <row r="10" spans="1:38" ht="13.95" customHeight="1" x14ac:dyDescent="0.3">
      <c r="A10" s="16" t="str">
        <f t="shared" si="2"/>
        <v xml:space="preserve"> 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95"/>
      <c r="Y10" s="95"/>
      <c r="Z10" s="95"/>
      <c r="AA10" s="95"/>
      <c r="AB10" s="95"/>
      <c r="AC10" s="95"/>
      <c r="AD10" s="95"/>
      <c r="AE10" s="95"/>
      <c r="AF10" s="96"/>
      <c r="AG10" s="64" t="str">
        <f t="shared" si="1"/>
        <v xml:space="preserve"> </v>
      </c>
      <c r="AH10" s="65" t="str">
        <f t="shared" si="3"/>
        <v xml:space="preserve"> </v>
      </c>
      <c r="AI10" s="3"/>
      <c r="AJ10" s="3"/>
      <c r="AK10" s="20"/>
      <c r="AL10" s="21"/>
    </row>
    <row r="11" spans="1:38" ht="13.95" customHeight="1" x14ac:dyDescent="0.3">
      <c r="A11" s="16" t="str">
        <f t="shared" si="2"/>
        <v xml:space="preserve"> </v>
      </c>
      <c r="B11" s="8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95"/>
      <c r="Y11" s="95"/>
      <c r="Z11" s="95"/>
      <c r="AA11" s="95"/>
      <c r="AB11" s="95"/>
      <c r="AC11" s="95"/>
      <c r="AD11" s="95"/>
      <c r="AE11" s="95"/>
      <c r="AF11" s="96"/>
      <c r="AG11" s="64" t="str">
        <f t="shared" si="1"/>
        <v xml:space="preserve"> </v>
      </c>
      <c r="AH11" s="65" t="str">
        <f t="shared" si="3"/>
        <v xml:space="preserve"> </v>
      </c>
      <c r="AI11" s="3"/>
      <c r="AJ11" s="3"/>
      <c r="AK11" s="20"/>
      <c r="AL11" s="21"/>
    </row>
    <row r="12" spans="1:38" ht="13.95" customHeight="1" x14ac:dyDescent="0.3">
      <c r="A12" s="16" t="str">
        <f t="shared" si="2"/>
        <v xml:space="preserve"> </v>
      </c>
      <c r="B12" s="83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95"/>
      <c r="Y12" s="95"/>
      <c r="Z12" s="95"/>
      <c r="AA12" s="95"/>
      <c r="AB12" s="95"/>
      <c r="AC12" s="95"/>
      <c r="AD12" s="95"/>
      <c r="AE12" s="95"/>
      <c r="AF12" s="96"/>
      <c r="AG12" s="64" t="str">
        <f t="shared" si="1"/>
        <v xml:space="preserve"> </v>
      </c>
      <c r="AH12" s="65" t="str">
        <f t="shared" si="3"/>
        <v xml:space="preserve"> </v>
      </c>
      <c r="AI12" s="3"/>
      <c r="AJ12" s="3"/>
      <c r="AK12" s="20"/>
      <c r="AL12" s="21"/>
    </row>
    <row r="13" spans="1:38" ht="13.95" customHeight="1" x14ac:dyDescent="0.3">
      <c r="A13" s="16" t="str">
        <f t="shared" si="2"/>
        <v xml:space="preserve"> </v>
      </c>
      <c r="B13" s="8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95"/>
      <c r="Y13" s="95"/>
      <c r="Z13" s="95"/>
      <c r="AA13" s="95"/>
      <c r="AB13" s="95"/>
      <c r="AC13" s="95"/>
      <c r="AD13" s="95"/>
      <c r="AE13" s="95"/>
      <c r="AF13" s="96"/>
      <c r="AG13" s="64" t="str">
        <f t="shared" si="1"/>
        <v xml:space="preserve"> </v>
      </c>
      <c r="AH13" s="65" t="str">
        <f t="shared" si="3"/>
        <v xml:space="preserve"> </v>
      </c>
      <c r="AI13" s="3"/>
      <c r="AJ13" s="3"/>
      <c r="AK13" s="20"/>
      <c r="AL13" s="21"/>
    </row>
    <row r="14" spans="1:38" ht="13.95" customHeight="1" x14ac:dyDescent="0.3">
      <c r="A14" s="16" t="str">
        <f t="shared" si="2"/>
        <v xml:space="preserve"> </v>
      </c>
      <c r="B14" s="80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95"/>
      <c r="Y14" s="95"/>
      <c r="Z14" s="95"/>
      <c r="AA14" s="95"/>
      <c r="AB14" s="95"/>
      <c r="AC14" s="95"/>
      <c r="AD14" s="95"/>
      <c r="AE14" s="95"/>
      <c r="AF14" s="96"/>
      <c r="AG14" s="64" t="str">
        <f t="shared" si="1"/>
        <v xml:space="preserve"> </v>
      </c>
      <c r="AH14" s="65" t="str">
        <f t="shared" si="3"/>
        <v xml:space="preserve"> </v>
      </c>
      <c r="AI14" s="3"/>
      <c r="AJ14" s="3"/>
      <c r="AK14" s="20"/>
      <c r="AL14" s="21"/>
    </row>
    <row r="15" spans="1:38" ht="13.95" customHeight="1" x14ac:dyDescent="0.3">
      <c r="A15" s="16" t="str">
        <f t="shared" si="2"/>
        <v xml:space="preserve"> </v>
      </c>
      <c r="B15" s="80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95"/>
      <c r="Y15" s="95"/>
      <c r="Z15" s="95"/>
      <c r="AA15" s="95"/>
      <c r="AB15" s="95"/>
      <c r="AC15" s="95"/>
      <c r="AD15" s="95"/>
      <c r="AE15" s="95"/>
      <c r="AF15" s="96"/>
      <c r="AG15" s="64" t="str">
        <f t="shared" si="1"/>
        <v xml:space="preserve"> </v>
      </c>
      <c r="AH15" s="65" t="str">
        <f t="shared" si="3"/>
        <v xml:space="preserve"> </v>
      </c>
      <c r="AI15" s="3"/>
      <c r="AJ15" s="3"/>
      <c r="AK15" s="20"/>
      <c r="AL15" s="21"/>
    </row>
    <row r="16" spans="1:38" ht="13.95" customHeight="1" x14ac:dyDescent="0.3">
      <c r="A16" s="16" t="str">
        <f t="shared" si="2"/>
        <v xml:space="preserve"> </v>
      </c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95"/>
      <c r="Y16" s="95"/>
      <c r="Z16" s="95"/>
      <c r="AA16" s="95"/>
      <c r="AB16" s="95"/>
      <c r="AC16" s="95"/>
      <c r="AD16" s="95"/>
      <c r="AE16" s="95"/>
      <c r="AF16" s="96"/>
      <c r="AG16" s="64" t="str">
        <f t="shared" si="1"/>
        <v xml:space="preserve"> </v>
      </c>
      <c r="AH16" s="65" t="str">
        <f t="shared" si="3"/>
        <v xml:space="preserve"> </v>
      </c>
      <c r="AI16" s="3"/>
      <c r="AJ16" s="3"/>
      <c r="AK16" s="20"/>
      <c r="AL16" s="21"/>
    </row>
    <row r="17" spans="1:38" ht="13.95" customHeight="1" x14ac:dyDescent="0.3">
      <c r="A17" s="16" t="str">
        <f t="shared" si="2"/>
        <v xml:space="preserve"> </v>
      </c>
      <c r="B17" s="80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95"/>
      <c r="Y17" s="95"/>
      <c r="Z17" s="95"/>
      <c r="AA17" s="95"/>
      <c r="AB17" s="95"/>
      <c r="AC17" s="95"/>
      <c r="AD17" s="95"/>
      <c r="AE17" s="95"/>
      <c r="AF17" s="96"/>
      <c r="AG17" s="64" t="str">
        <f t="shared" si="1"/>
        <v xml:space="preserve"> </v>
      </c>
      <c r="AH17" s="65" t="str">
        <f t="shared" si="3"/>
        <v xml:space="preserve"> </v>
      </c>
      <c r="AI17" s="3"/>
      <c r="AJ17" s="3"/>
      <c r="AK17" s="20"/>
      <c r="AL17" s="21"/>
    </row>
    <row r="18" spans="1:38" ht="13.95" customHeight="1" x14ac:dyDescent="0.3">
      <c r="A18" s="16" t="str">
        <f t="shared" si="2"/>
        <v xml:space="preserve"> </v>
      </c>
      <c r="B18" s="8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95"/>
      <c r="Y18" s="95"/>
      <c r="Z18" s="95"/>
      <c r="AA18" s="95"/>
      <c r="AB18" s="95"/>
      <c r="AC18" s="95"/>
      <c r="AD18" s="95"/>
      <c r="AE18" s="95"/>
      <c r="AF18" s="96"/>
      <c r="AG18" s="64" t="str">
        <f t="shared" si="1"/>
        <v xml:space="preserve"> </v>
      </c>
      <c r="AH18" s="65" t="str">
        <f t="shared" si="3"/>
        <v xml:space="preserve"> </v>
      </c>
      <c r="AI18" s="3"/>
      <c r="AJ18" s="3"/>
      <c r="AK18" s="20"/>
      <c r="AL18" s="21"/>
    </row>
    <row r="19" spans="1:38" ht="13.95" customHeight="1" x14ac:dyDescent="0.3">
      <c r="A19" s="16" t="str">
        <f>+AG19</f>
        <v xml:space="preserve"> </v>
      </c>
      <c r="B19" s="80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95"/>
      <c r="Y19" s="95"/>
      <c r="Z19" s="95"/>
      <c r="AA19" s="95"/>
      <c r="AB19" s="95"/>
      <c r="AC19" s="95"/>
      <c r="AD19" s="95"/>
      <c r="AE19" s="95"/>
      <c r="AF19" s="96"/>
      <c r="AG19" s="64" t="str">
        <f>IFERROR(AVERAGE(C19:AF19)," ")</f>
        <v xml:space="preserve"> </v>
      </c>
      <c r="AH19" s="65" t="str">
        <f>IF(AND(AG19=0,AG19&lt;=0),"",IF(AND(AG19=" ")," ",IF(AND(AG19&gt;0,AG19&lt;=1.49),"Zayıf",IF(AND(AG19&gt;=1.5,AG19&lt;=2.49),"Geliştirmeli",IF(AND(AG19&gt;=2.5,AG19&lt;=3.49),"Orta",IF(AND(AG19&gt;=3.5,AG19&lt;=4.49),"İyi",IF(AG19&gt;=4.5,"Çok İyi")))))))</f>
        <v xml:space="preserve"> </v>
      </c>
      <c r="AI19" s="3"/>
      <c r="AJ19" s="3"/>
      <c r="AK19" s="20"/>
      <c r="AL19" s="21"/>
    </row>
    <row r="20" spans="1:38" ht="13.95" customHeight="1" x14ac:dyDescent="0.3">
      <c r="A20" s="16" t="str">
        <f>+AG20</f>
        <v xml:space="preserve"> </v>
      </c>
      <c r="B20" s="80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95"/>
      <c r="Y20" s="95"/>
      <c r="Z20" s="95"/>
      <c r="AA20" s="95"/>
      <c r="AB20" s="95"/>
      <c r="AC20" s="95"/>
      <c r="AD20" s="95"/>
      <c r="AE20" s="95"/>
      <c r="AF20" s="96"/>
      <c r="AG20" s="64" t="str">
        <f>IFERROR(AVERAGE(C20:AF20)," ")</f>
        <v xml:space="preserve"> </v>
      </c>
      <c r="AH20" s="65" t="str">
        <f>IF(AND(AG20=0,AG20&lt;=0),"",IF(AND(AG20=" ")," ",IF(AND(AG20&gt;0,AG20&lt;=1.49),"Zayıf",IF(AND(AG20&gt;=1.5,AG20&lt;=2.49),"Geliştirmeli",IF(AND(AG20&gt;=2.5,AG20&lt;=3.49),"Orta",IF(AND(AG20&gt;=3.5,AG20&lt;=4.49),"İyi",IF(AG20&gt;=4.5,"Çok İyi")))))))</f>
        <v xml:space="preserve"> </v>
      </c>
      <c r="AI20" s="3"/>
      <c r="AJ20" s="3"/>
      <c r="AK20" s="20"/>
      <c r="AL20" s="21"/>
    </row>
    <row r="21" spans="1:38" ht="13.95" customHeight="1" x14ac:dyDescent="0.3">
      <c r="A21" s="16" t="str">
        <f t="shared" si="2"/>
        <v xml:space="preserve"> </v>
      </c>
      <c r="B21" s="83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95"/>
      <c r="Y21" s="95"/>
      <c r="Z21" s="95"/>
      <c r="AA21" s="95"/>
      <c r="AB21" s="95"/>
      <c r="AC21" s="95"/>
      <c r="AD21" s="95"/>
      <c r="AE21" s="95"/>
      <c r="AF21" s="96"/>
      <c r="AG21" s="64" t="str">
        <f t="shared" si="1"/>
        <v xml:space="preserve"> </v>
      </c>
      <c r="AH21" s="65" t="str">
        <f t="shared" si="3"/>
        <v xml:space="preserve"> </v>
      </c>
      <c r="AI21" s="3"/>
      <c r="AJ21" s="3"/>
      <c r="AK21" s="20"/>
      <c r="AL21" s="21"/>
    </row>
    <row r="22" spans="1:38" ht="13.95" customHeight="1" x14ac:dyDescent="0.3">
      <c r="A22" s="16" t="str">
        <f t="shared" si="2"/>
        <v xml:space="preserve"> </v>
      </c>
      <c r="B22" s="80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95"/>
      <c r="Y22" s="95"/>
      <c r="Z22" s="95"/>
      <c r="AA22" s="95"/>
      <c r="AB22" s="95"/>
      <c r="AC22" s="95"/>
      <c r="AD22" s="95"/>
      <c r="AE22" s="95"/>
      <c r="AF22" s="96"/>
      <c r="AG22" s="64" t="str">
        <f t="shared" si="1"/>
        <v xml:space="preserve"> </v>
      </c>
      <c r="AH22" s="65" t="str">
        <f t="shared" si="3"/>
        <v xml:space="preserve"> </v>
      </c>
      <c r="AI22" s="3"/>
      <c r="AJ22" s="3"/>
      <c r="AK22" s="20"/>
      <c r="AL22" s="21"/>
    </row>
    <row r="23" spans="1:38" ht="13.95" customHeight="1" x14ac:dyDescent="0.3">
      <c r="A23" s="16" t="str">
        <f t="shared" si="2"/>
        <v xml:space="preserve"> </v>
      </c>
      <c r="B23" s="8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95"/>
      <c r="Y23" s="95"/>
      <c r="Z23" s="95"/>
      <c r="AA23" s="95"/>
      <c r="AB23" s="95"/>
      <c r="AC23" s="95"/>
      <c r="AD23" s="95"/>
      <c r="AE23" s="95"/>
      <c r="AF23" s="96"/>
      <c r="AG23" s="64" t="str">
        <f t="shared" si="1"/>
        <v xml:space="preserve"> </v>
      </c>
      <c r="AH23" s="65" t="str">
        <f t="shared" si="3"/>
        <v xml:space="preserve"> </v>
      </c>
      <c r="AI23" s="3"/>
      <c r="AJ23" s="3"/>
      <c r="AK23" s="20"/>
      <c r="AL23" s="21"/>
    </row>
    <row r="24" spans="1:38" ht="13.95" customHeight="1" x14ac:dyDescent="0.3">
      <c r="A24" s="16" t="str">
        <f t="shared" si="2"/>
        <v xml:space="preserve"> </v>
      </c>
      <c r="B24" s="83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95"/>
      <c r="Y24" s="95"/>
      <c r="Z24" s="95"/>
      <c r="AA24" s="95"/>
      <c r="AB24" s="95"/>
      <c r="AC24" s="95"/>
      <c r="AD24" s="95"/>
      <c r="AE24" s="95"/>
      <c r="AF24" s="96"/>
      <c r="AG24" s="64" t="str">
        <f t="shared" si="1"/>
        <v xml:space="preserve"> </v>
      </c>
      <c r="AH24" s="65" t="str">
        <f t="shared" si="3"/>
        <v xml:space="preserve"> </v>
      </c>
      <c r="AI24" s="3"/>
      <c r="AJ24" s="3"/>
      <c r="AK24" s="20"/>
      <c r="AL24" s="21"/>
    </row>
    <row r="25" spans="1:38" ht="13.95" customHeight="1" x14ac:dyDescent="0.3">
      <c r="A25" s="16" t="str">
        <f t="shared" si="2"/>
        <v xml:space="preserve"> </v>
      </c>
      <c r="B25" s="80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95"/>
      <c r="Y25" s="95"/>
      <c r="Z25" s="95"/>
      <c r="AA25" s="95"/>
      <c r="AB25" s="95"/>
      <c r="AC25" s="95"/>
      <c r="AD25" s="95"/>
      <c r="AE25" s="95"/>
      <c r="AF25" s="96"/>
      <c r="AG25" s="64" t="str">
        <f t="shared" si="1"/>
        <v xml:space="preserve"> </v>
      </c>
      <c r="AH25" s="65" t="str">
        <f t="shared" si="3"/>
        <v xml:space="preserve"> </v>
      </c>
      <c r="AI25" s="3"/>
      <c r="AJ25" s="3"/>
      <c r="AK25" s="20"/>
      <c r="AL25" s="21"/>
    </row>
    <row r="26" spans="1:38" ht="13.95" customHeight="1" x14ac:dyDescent="0.3">
      <c r="A26" s="16" t="str">
        <f t="shared" si="2"/>
        <v xml:space="preserve"> </v>
      </c>
      <c r="B26" s="80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95"/>
      <c r="Y26" s="95"/>
      <c r="Z26" s="95"/>
      <c r="AA26" s="95"/>
      <c r="AB26" s="95"/>
      <c r="AC26" s="95"/>
      <c r="AD26" s="95"/>
      <c r="AE26" s="95"/>
      <c r="AF26" s="96"/>
      <c r="AG26" s="64" t="str">
        <f t="shared" si="1"/>
        <v xml:space="preserve"> </v>
      </c>
      <c r="AH26" s="65" t="str">
        <f t="shared" si="3"/>
        <v xml:space="preserve"> </v>
      </c>
      <c r="AI26" s="3"/>
      <c r="AJ26" s="3"/>
      <c r="AK26" s="20"/>
      <c r="AL26" s="21"/>
    </row>
    <row r="27" spans="1:38" ht="13.95" customHeight="1" x14ac:dyDescent="0.3">
      <c r="A27" s="16" t="str">
        <f t="shared" si="2"/>
        <v xml:space="preserve"> </v>
      </c>
      <c r="B27" s="8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95"/>
      <c r="Y27" s="95"/>
      <c r="Z27" s="95"/>
      <c r="AA27" s="95"/>
      <c r="AB27" s="95"/>
      <c r="AC27" s="95"/>
      <c r="AD27" s="95"/>
      <c r="AE27" s="95"/>
      <c r="AF27" s="96"/>
      <c r="AG27" s="64" t="str">
        <f t="shared" si="1"/>
        <v xml:space="preserve"> </v>
      </c>
      <c r="AH27" s="65" t="str">
        <f t="shared" si="3"/>
        <v xml:space="preserve"> </v>
      </c>
      <c r="AI27" s="3"/>
      <c r="AJ27" s="3"/>
      <c r="AK27" s="20"/>
      <c r="AL27" s="21"/>
    </row>
    <row r="28" spans="1:38" ht="13.95" customHeight="1" x14ac:dyDescent="0.3">
      <c r="A28" s="16" t="str">
        <f t="shared" si="2"/>
        <v xml:space="preserve"> </v>
      </c>
      <c r="B28" s="80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95"/>
      <c r="Y28" s="95"/>
      <c r="Z28" s="95"/>
      <c r="AA28" s="95"/>
      <c r="AB28" s="95"/>
      <c r="AC28" s="95"/>
      <c r="AD28" s="95"/>
      <c r="AE28" s="95"/>
      <c r="AF28" s="96"/>
      <c r="AG28" s="64" t="str">
        <f t="shared" si="1"/>
        <v xml:space="preserve"> </v>
      </c>
      <c r="AH28" s="65" t="str">
        <f t="shared" si="3"/>
        <v xml:space="preserve"> </v>
      </c>
      <c r="AI28" s="3"/>
      <c r="AJ28" s="3"/>
      <c r="AK28" s="20"/>
      <c r="AL28" s="21"/>
    </row>
    <row r="29" spans="1:38" ht="13.95" customHeight="1" x14ac:dyDescent="0.3">
      <c r="A29" s="16" t="str">
        <f t="shared" si="2"/>
        <v xml:space="preserve"> </v>
      </c>
      <c r="B29" s="80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95"/>
      <c r="Y29" s="95"/>
      <c r="Z29" s="95"/>
      <c r="AA29" s="95"/>
      <c r="AB29" s="95"/>
      <c r="AC29" s="95"/>
      <c r="AD29" s="95"/>
      <c r="AE29" s="95"/>
      <c r="AF29" s="96"/>
      <c r="AG29" s="64" t="str">
        <f t="shared" si="1"/>
        <v xml:space="preserve"> </v>
      </c>
      <c r="AH29" s="65" t="str">
        <f t="shared" si="3"/>
        <v xml:space="preserve"> </v>
      </c>
      <c r="AI29" s="3"/>
      <c r="AJ29" s="3"/>
      <c r="AK29" s="20"/>
      <c r="AL29" s="21"/>
    </row>
    <row r="30" spans="1:38" ht="13.95" customHeight="1" x14ac:dyDescent="0.3">
      <c r="A30" s="16" t="str">
        <f t="shared" si="2"/>
        <v xml:space="preserve"> </v>
      </c>
      <c r="B30" s="80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95"/>
      <c r="Y30" s="95"/>
      <c r="Z30" s="95"/>
      <c r="AA30" s="95"/>
      <c r="AB30" s="95"/>
      <c r="AC30" s="95"/>
      <c r="AD30" s="95"/>
      <c r="AE30" s="95"/>
      <c r="AF30" s="96"/>
      <c r="AG30" s="64" t="str">
        <f t="shared" si="1"/>
        <v xml:space="preserve"> </v>
      </c>
      <c r="AH30" s="65" t="str">
        <f t="shared" si="3"/>
        <v xml:space="preserve"> </v>
      </c>
      <c r="AI30" s="3"/>
      <c r="AJ30" s="3"/>
      <c r="AK30" s="20"/>
      <c r="AL30" s="21"/>
    </row>
    <row r="31" spans="1:38" ht="13.95" customHeight="1" x14ac:dyDescent="0.3">
      <c r="A31" s="16" t="str">
        <f t="shared" si="2"/>
        <v xml:space="preserve"> </v>
      </c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95"/>
      <c r="Y31" s="95"/>
      <c r="Z31" s="95"/>
      <c r="AA31" s="95"/>
      <c r="AB31" s="95"/>
      <c r="AC31" s="95"/>
      <c r="AD31" s="95"/>
      <c r="AE31" s="95"/>
      <c r="AF31" s="96"/>
      <c r="AG31" s="64" t="str">
        <f t="shared" si="1"/>
        <v xml:space="preserve"> </v>
      </c>
      <c r="AH31" s="65" t="str">
        <f t="shared" si="3"/>
        <v xml:space="preserve"> </v>
      </c>
      <c r="AI31" s="3"/>
      <c r="AJ31" s="3"/>
      <c r="AK31" s="20"/>
      <c r="AL31" s="21"/>
    </row>
    <row r="32" spans="1:38" ht="13.95" customHeight="1" x14ac:dyDescent="0.3">
      <c r="A32" s="16" t="str">
        <f t="shared" si="2"/>
        <v xml:space="preserve"> </v>
      </c>
      <c r="B32" s="8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95"/>
      <c r="Y32" s="95"/>
      <c r="Z32" s="95"/>
      <c r="AA32" s="95"/>
      <c r="AB32" s="95"/>
      <c r="AC32" s="95"/>
      <c r="AD32" s="95"/>
      <c r="AE32" s="95"/>
      <c r="AF32" s="96"/>
      <c r="AG32" s="64" t="str">
        <f t="shared" si="1"/>
        <v xml:space="preserve"> </v>
      </c>
      <c r="AH32" s="65" t="str">
        <f t="shared" si="3"/>
        <v xml:space="preserve"> </v>
      </c>
      <c r="AI32" s="3"/>
      <c r="AJ32" s="3"/>
      <c r="AK32" s="20"/>
      <c r="AL32" s="21"/>
    </row>
    <row r="33" spans="1:38" ht="13.95" customHeight="1" x14ac:dyDescent="0.3">
      <c r="A33" s="16" t="str">
        <f t="shared" si="2"/>
        <v xml:space="preserve"> </v>
      </c>
      <c r="B33" s="80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95"/>
      <c r="Y33" s="95"/>
      <c r="Z33" s="95"/>
      <c r="AA33" s="95"/>
      <c r="AB33" s="95"/>
      <c r="AC33" s="95"/>
      <c r="AD33" s="95"/>
      <c r="AE33" s="95"/>
      <c r="AF33" s="96"/>
      <c r="AG33" s="64" t="str">
        <f t="shared" si="1"/>
        <v xml:space="preserve"> </v>
      </c>
      <c r="AH33" s="65" t="str">
        <f t="shared" si="3"/>
        <v xml:space="preserve"> </v>
      </c>
      <c r="AI33" s="3"/>
      <c r="AJ33" s="3"/>
      <c r="AK33" s="20"/>
      <c r="AL33" s="21"/>
    </row>
    <row r="34" spans="1:38" ht="13.95" customHeight="1" x14ac:dyDescent="0.3">
      <c r="A34" s="16" t="str">
        <f t="shared" si="2"/>
        <v xml:space="preserve"> </v>
      </c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95"/>
      <c r="Y34" s="95"/>
      <c r="Z34" s="95"/>
      <c r="AA34" s="95"/>
      <c r="AB34" s="95"/>
      <c r="AC34" s="95"/>
      <c r="AD34" s="95"/>
      <c r="AE34" s="95"/>
      <c r="AF34" s="96"/>
      <c r="AG34" s="64" t="str">
        <f t="shared" si="1"/>
        <v xml:space="preserve"> </v>
      </c>
      <c r="AH34" s="65" t="str">
        <f t="shared" si="3"/>
        <v xml:space="preserve"> </v>
      </c>
      <c r="AI34" s="3"/>
      <c r="AJ34" s="3"/>
      <c r="AK34" s="20"/>
      <c r="AL34" s="21"/>
    </row>
    <row r="35" spans="1:38" ht="13.95" customHeight="1" x14ac:dyDescent="0.3">
      <c r="A35" s="16" t="str">
        <f t="shared" si="2"/>
        <v xml:space="preserve"> </v>
      </c>
      <c r="B35" s="80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95"/>
      <c r="Y35" s="95"/>
      <c r="Z35" s="95"/>
      <c r="AA35" s="95"/>
      <c r="AB35" s="95"/>
      <c r="AC35" s="95"/>
      <c r="AD35" s="95"/>
      <c r="AE35" s="95"/>
      <c r="AF35" s="96"/>
      <c r="AG35" s="64" t="str">
        <f t="shared" si="1"/>
        <v xml:space="preserve"> </v>
      </c>
      <c r="AH35" s="65" t="str">
        <f t="shared" si="3"/>
        <v xml:space="preserve"> </v>
      </c>
      <c r="AI35" s="3"/>
      <c r="AJ35" s="3"/>
      <c r="AK35" s="20"/>
      <c r="AL35" s="21"/>
    </row>
    <row r="36" spans="1:38" ht="13.95" customHeight="1" x14ac:dyDescent="0.3">
      <c r="A36" s="16" t="str">
        <f t="shared" si="2"/>
        <v xml:space="preserve"> </v>
      </c>
      <c r="B36" s="80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95"/>
      <c r="Y36" s="95"/>
      <c r="Z36" s="95"/>
      <c r="AA36" s="95"/>
      <c r="AB36" s="95"/>
      <c r="AC36" s="95"/>
      <c r="AD36" s="95"/>
      <c r="AE36" s="95"/>
      <c r="AF36" s="96"/>
      <c r="AG36" s="64" t="str">
        <f t="shared" si="1"/>
        <v xml:space="preserve"> </v>
      </c>
      <c r="AH36" s="65" t="str">
        <f t="shared" si="3"/>
        <v xml:space="preserve"> </v>
      </c>
      <c r="AI36" s="3"/>
      <c r="AJ36" s="3"/>
      <c r="AK36" s="20"/>
      <c r="AL36" s="21"/>
    </row>
    <row r="37" spans="1:38" ht="13.95" customHeight="1" x14ac:dyDescent="0.3">
      <c r="A37" s="16" t="str">
        <f t="shared" si="2"/>
        <v xml:space="preserve"> </v>
      </c>
      <c r="B37" s="8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95"/>
      <c r="Y37" s="95"/>
      <c r="Z37" s="95"/>
      <c r="AA37" s="95"/>
      <c r="AB37" s="95"/>
      <c r="AC37" s="95"/>
      <c r="AD37" s="95"/>
      <c r="AE37" s="95"/>
      <c r="AF37" s="96"/>
      <c r="AG37" s="64" t="str">
        <f t="shared" si="1"/>
        <v xml:space="preserve"> </v>
      </c>
      <c r="AH37" s="65" t="str">
        <f t="shared" si="3"/>
        <v xml:space="preserve"> </v>
      </c>
      <c r="AI37" s="3"/>
      <c r="AJ37" s="3"/>
      <c r="AK37" s="20"/>
      <c r="AL37" s="21"/>
    </row>
    <row r="38" spans="1:38" ht="13.95" customHeight="1" x14ac:dyDescent="0.3">
      <c r="A38" s="16" t="str">
        <f t="shared" si="2"/>
        <v xml:space="preserve"> </v>
      </c>
      <c r="B38" s="80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95"/>
      <c r="Y38" s="95"/>
      <c r="Z38" s="95"/>
      <c r="AA38" s="95"/>
      <c r="AB38" s="95"/>
      <c r="AC38" s="95"/>
      <c r="AD38" s="95"/>
      <c r="AE38" s="95"/>
      <c r="AF38" s="96"/>
      <c r="AG38" s="64" t="str">
        <f t="shared" si="1"/>
        <v xml:space="preserve"> </v>
      </c>
      <c r="AH38" s="65" t="str">
        <f t="shared" si="3"/>
        <v xml:space="preserve"> </v>
      </c>
      <c r="AI38" s="3"/>
      <c r="AJ38" s="3"/>
      <c r="AK38" s="20"/>
      <c r="AL38" s="21"/>
    </row>
    <row r="39" spans="1:38" ht="13.95" customHeight="1" x14ac:dyDescent="0.3">
      <c r="A39" s="16" t="str">
        <f t="shared" si="2"/>
        <v xml:space="preserve"> </v>
      </c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95"/>
      <c r="Y39" s="95"/>
      <c r="Z39" s="95"/>
      <c r="AA39" s="95"/>
      <c r="AB39" s="95"/>
      <c r="AC39" s="95"/>
      <c r="AD39" s="95"/>
      <c r="AE39" s="95"/>
      <c r="AF39" s="96"/>
      <c r="AG39" s="64" t="str">
        <f t="shared" si="1"/>
        <v xml:space="preserve"> </v>
      </c>
      <c r="AH39" s="65" t="str">
        <f t="shared" si="3"/>
        <v xml:space="preserve"> </v>
      </c>
      <c r="AI39" s="3"/>
      <c r="AJ39" s="3"/>
      <c r="AK39" s="20"/>
      <c r="AL39" s="21"/>
    </row>
    <row r="40" spans="1:38" ht="13.95" customHeight="1" x14ac:dyDescent="0.3">
      <c r="A40" s="16" t="str">
        <f t="shared" si="2"/>
        <v xml:space="preserve"> </v>
      </c>
      <c r="B40" s="80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95"/>
      <c r="Y40" s="95"/>
      <c r="Z40" s="95"/>
      <c r="AA40" s="95"/>
      <c r="AB40" s="95"/>
      <c r="AC40" s="95"/>
      <c r="AD40" s="95"/>
      <c r="AE40" s="95"/>
      <c r="AF40" s="96"/>
      <c r="AG40" s="64" t="str">
        <f t="shared" si="1"/>
        <v xml:space="preserve"> </v>
      </c>
      <c r="AH40" s="65" t="str">
        <f t="shared" si="3"/>
        <v xml:space="preserve"> </v>
      </c>
      <c r="AI40" s="3"/>
      <c r="AJ40" s="3"/>
      <c r="AK40" s="20"/>
      <c r="AL40" s="21"/>
    </row>
    <row r="41" spans="1:38" ht="13.95" customHeight="1" x14ac:dyDescent="0.3">
      <c r="A41" s="16" t="str">
        <f t="shared" si="2"/>
        <v xml:space="preserve"> </v>
      </c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95"/>
      <c r="Y41" s="95"/>
      <c r="Z41" s="95"/>
      <c r="AA41" s="95"/>
      <c r="AB41" s="95"/>
      <c r="AC41" s="95"/>
      <c r="AD41" s="95"/>
      <c r="AE41" s="95"/>
      <c r="AF41" s="96"/>
      <c r="AG41" s="64" t="str">
        <f t="shared" si="1"/>
        <v xml:space="preserve"> </v>
      </c>
      <c r="AH41" s="65" t="str">
        <f t="shared" si="3"/>
        <v xml:space="preserve"> </v>
      </c>
      <c r="AI41" s="3"/>
      <c r="AJ41" s="3"/>
      <c r="AK41" s="20"/>
      <c r="AL41" s="21"/>
    </row>
    <row r="42" spans="1:38" ht="13.95" customHeight="1" x14ac:dyDescent="0.3">
      <c r="A42" s="16" t="str">
        <f t="shared" si="2"/>
        <v xml:space="preserve"> </v>
      </c>
      <c r="B42" s="80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95"/>
      <c r="Y42" s="95"/>
      <c r="Z42" s="95"/>
      <c r="AA42" s="95"/>
      <c r="AB42" s="95"/>
      <c r="AC42" s="95"/>
      <c r="AD42" s="95"/>
      <c r="AE42" s="95"/>
      <c r="AF42" s="96"/>
      <c r="AG42" s="64" t="str">
        <f t="shared" si="1"/>
        <v xml:space="preserve"> </v>
      </c>
      <c r="AH42" s="65" t="str">
        <f t="shared" si="3"/>
        <v xml:space="preserve"> 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95"/>
      <c r="Y43" s="95"/>
      <c r="Z43" s="95"/>
      <c r="AA43" s="95"/>
      <c r="AB43" s="95"/>
      <c r="AC43" s="95"/>
      <c r="AD43" s="95"/>
      <c r="AE43" s="95"/>
      <c r="AF43" s="96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97"/>
      <c r="Y44" s="97"/>
      <c r="Z44" s="97"/>
      <c r="AA44" s="97"/>
      <c r="AB44" s="97"/>
      <c r="AC44" s="97"/>
      <c r="AD44" s="97"/>
      <c r="AE44" s="97"/>
      <c r="AF44" s="98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97"/>
      <c r="Y45" s="97"/>
      <c r="Z45" s="97"/>
      <c r="AA45" s="97"/>
      <c r="AB45" s="97"/>
      <c r="AC45" s="97"/>
      <c r="AD45" s="97"/>
      <c r="AE45" s="97"/>
      <c r="AF45" s="98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97"/>
      <c r="Y46" s="97"/>
      <c r="Z46" s="97"/>
      <c r="AA46" s="97"/>
      <c r="AB46" s="97"/>
      <c r="AC46" s="97"/>
      <c r="AD46" s="97"/>
      <c r="AE46" s="97"/>
      <c r="AF46" s="98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97"/>
      <c r="Y47" s="97"/>
      <c r="Z47" s="97"/>
      <c r="AA47" s="97"/>
      <c r="AB47" s="97"/>
      <c r="AC47" s="97"/>
      <c r="AD47" s="97"/>
      <c r="AE47" s="97"/>
      <c r="AF47" s="98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97"/>
      <c r="Y48" s="97"/>
      <c r="Z48" s="97"/>
      <c r="AA48" s="97"/>
      <c r="AB48" s="97"/>
      <c r="AC48" s="97"/>
      <c r="AD48" s="97"/>
      <c r="AE48" s="97"/>
      <c r="AF48" s="98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97"/>
      <c r="Y49" s="97"/>
      <c r="Z49" s="97"/>
      <c r="AA49" s="97"/>
      <c r="AB49" s="97"/>
      <c r="AC49" s="97"/>
      <c r="AD49" s="97"/>
      <c r="AE49" s="97"/>
      <c r="AF49" s="98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97"/>
      <c r="Y50" s="97"/>
      <c r="Z50" s="97"/>
      <c r="AA50" s="97"/>
      <c r="AB50" s="97"/>
      <c r="AC50" s="97"/>
      <c r="AD50" s="97"/>
      <c r="AE50" s="97"/>
      <c r="AF50" s="98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97"/>
      <c r="Y51" s="97"/>
      <c r="Z51" s="97"/>
      <c r="AA51" s="97"/>
      <c r="AB51" s="97"/>
      <c r="AC51" s="97"/>
      <c r="AD51" s="97"/>
      <c r="AE51" s="97"/>
      <c r="AF51" s="98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89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99"/>
      <c r="Y52" s="99"/>
      <c r="Z52" s="99"/>
      <c r="AA52" s="99"/>
      <c r="AB52" s="99"/>
      <c r="AC52" s="99"/>
      <c r="AD52" s="99"/>
      <c r="AE52" s="99"/>
      <c r="AF52" s="100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67">
        <f>IFERROR(AVERAGE(C3:C52),0)</f>
        <v>5</v>
      </c>
      <c r="D53" s="67">
        <f t="shared" ref="D53:W53" si="5">IFERROR(AVERAGE(D3:D52),0)</f>
        <v>4</v>
      </c>
      <c r="E53" s="67">
        <f t="shared" si="5"/>
        <v>3</v>
      </c>
      <c r="F53" s="67">
        <f t="shared" si="5"/>
        <v>3.5</v>
      </c>
      <c r="G53" s="67">
        <f t="shared" si="5"/>
        <v>3</v>
      </c>
      <c r="H53" s="67">
        <f t="shared" si="5"/>
        <v>3.5</v>
      </c>
      <c r="I53" s="67">
        <f t="shared" si="5"/>
        <v>3.5</v>
      </c>
      <c r="J53" s="67">
        <f t="shared" si="5"/>
        <v>4</v>
      </c>
      <c r="K53" s="67">
        <f t="shared" si="5"/>
        <v>3</v>
      </c>
      <c r="L53" s="67">
        <f t="shared" si="5"/>
        <v>3.5</v>
      </c>
      <c r="M53" s="67">
        <f t="shared" si="5"/>
        <v>3.5</v>
      </c>
      <c r="N53" s="67">
        <f t="shared" si="5"/>
        <v>3.5</v>
      </c>
      <c r="O53" s="67">
        <f t="shared" si="5"/>
        <v>4</v>
      </c>
      <c r="P53" s="67">
        <f t="shared" si="5"/>
        <v>3</v>
      </c>
      <c r="Q53" s="67">
        <f t="shared" si="5"/>
        <v>3.5</v>
      </c>
      <c r="R53" s="67">
        <f t="shared" si="5"/>
        <v>3.5</v>
      </c>
      <c r="S53" s="67">
        <f t="shared" si="5"/>
        <v>1</v>
      </c>
      <c r="T53" s="67">
        <f t="shared" si="5"/>
        <v>4</v>
      </c>
      <c r="U53" s="67">
        <f t="shared" si="5"/>
        <v>3</v>
      </c>
      <c r="V53" s="67">
        <f t="shared" si="5"/>
        <v>3.5</v>
      </c>
      <c r="W53" s="67">
        <f t="shared" si="5"/>
        <v>3.5</v>
      </c>
      <c r="X53" s="67"/>
      <c r="Y53" s="67"/>
      <c r="Z53" s="67"/>
      <c r="AA53" s="67"/>
      <c r="AB53" s="67"/>
      <c r="AC53" s="67"/>
      <c r="AD53" s="67"/>
      <c r="AE53" s="67"/>
      <c r="AF53" s="68"/>
      <c r="AG53" s="121">
        <f>IFERROR(AVERAGE(AG3:AG52),0)</f>
        <v>3.4285714285714284</v>
      </c>
      <c r="AH53" s="123"/>
    </row>
    <row r="54" spans="1:52" ht="75" customHeight="1" thickBot="1" x14ac:dyDescent="0.35">
      <c r="A54" s="14"/>
      <c r="B54" s="19" t="s">
        <v>14</v>
      </c>
      <c r="C54" s="69" t="str">
        <f>IF(AND(C53&gt;=1.5,C53&lt;=5),"ÖĞRETİLDİ",IF(AND(C53&lt;=1.49,C53&gt;0),"ÖĞRETİLEMEDİ",IF(C53=0," ")))</f>
        <v>ÖĞRETİLDİ</v>
      </c>
      <c r="D54" s="69" t="str">
        <f t="shared" ref="D54:W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 t="str">
        <f t="shared" si="6"/>
        <v>ÖĞRETİLDİ</v>
      </c>
      <c r="O54" s="69" t="str">
        <f t="shared" si="6"/>
        <v>ÖĞRETİLDİ</v>
      </c>
      <c r="P54" s="69" t="str">
        <f t="shared" si="6"/>
        <v>ÖĞRETİLDİ</v>
      </c>
      <c r="Q54" s="69" t="str">
        <f t="shared" si="6"/>
        <v>ÖĞRETİLDİ</v>
      </c>
      <c r="R54" s="69" t="str">
        <f t="shared" si="6"/>
        <v>ÖĞRETİLDİ</v>
      </c>
      <c r="S54" s="69" t="str">
        <f t="shared" si="6"/>
        <v>ÖĞRETİLEMEDİ</v>
      </c>
      <c r="T54" s="69" t="str">
        <f t="shared" si="6"/>
        <v>ÖĞRETİLDİ</v>
      </c>
      <c r="U54" s="69" t="str">
        <f t="shared" si="6"/>
        <v>ÖĞRETİLDİ</v>
      </c>
      <c r="V54" s="69" t="str">
        <f t="shared" si="6"/>
        <v>ÖĞRETİLDİ</v>
      </c>
      <c r="W54" s="69" t="str">
        <f t="shared" si="6"/>
        <v>ÖĞRETİLDİ</v>
      </c>
      <c r="X54" s="69"/>
      <c r="Y54" s="69"/>
      <c r="Z54" s="69"/>
      <c r="AA54" s="69"/>
      <c r="AB54" s="69"/>
      <c r="AC54" s="69"/>
      <c r="AD54" s="69"/>
      <c r="AE54" s="69"/>
      <c r="AF54" s="69"/>
      <c r="AG54" s="122"/>
      <c r="AH54" s="124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5</v>
      </c>
      <c r="D57" s="28">
        <f t="shared" ref="D57:AE57" si="7">D53</f>
        <v>4</v>
      </c>
      <c r="E57" s="28">
        <f t="shared" si="7"/>
        <v>3</v>
      </c>
      <c r="F57" s="28">
        <f t="shared" si="7"/>
        <v>3.5</v>
      </c>
      <c r="G57" s="28">
        <f t="shared" si="7"/>
        <v>3</v>
      </c>
      <c r="H57" s="28">
        <f t="shared" si="7"/>
        <v>3.5</v>
      </c>
      <c r="I57" s="29">
        <f t="shared" si="7"/>
        <v>3.5</v>
      </c>
      <c r="J57" s="29">
        <f t="shared" si="7"/>
        <v>4</v>
      </c>
      <c r="K57" s="29">
        <f t="shared" si="7"/>
        <v>3</v>
      </c>
      <c r="L57" s="29">
        <f t="shared" si="7"/>
        <v>3.5</v>
      </c>
      <c r="M57" s="29">
        <f t="shared" si="7"/>
        <v>3.5</v>
      </c>
      <c r="N57" s="29">
        <f t="shared" si="7"/>
        <v>3.5</v>
      </c>
      <c r="O57" s="29">
        <f t="shared" si="7"/>
        <v>4</v>
      </c>
      <c r="P57" s="29">
        <f t="shared" si="7"/>
        <v>3</v>
      </c>
      <c r="Q57" s="29">
        <f t="shared" si="7"/>
        <v>3.5</v>
      </c>
      <c r="R57" s="29">
        <f t="shared" si="7"/>
        <v>3.5</v>
      </c>
      <c r="S57" s="29">
        <f t="shared" si="7"/>
        <v>1</v>
      </c>
      <c r="T57" s="29">
        <f t="shared" si="7"/>
        <v>4</v>
      </c>
      <c r="U57" s="28">
        <f t="shared" si="7"/>
        <v>3</v>
      </c>
      <c r="V57" s="28">
        <f t="shared" si="7"/>
        <v>3.5</v>
      </c>
      <c r="W57" s="28">
        <f t="shared" si="7"/>
        <v>3.5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F.4.1.1.1. Yer kabuğunun kara tabakasının kayaçlardan oluştuğunu belirtir.</v>
      </c>
      <c r="D58" s="34" t="str">
        <f t="shared" ref="D58:AC58" si="8">D2</f>
        <v>F.4.1.1.2. Kayaçlarla madenleri ilişkilendirir ve kayaçların ham madde olarak önemini tartışır.</v>
      </c>
      <c r="E58" s="34" t="str">
        <f t="shared" si="8"/>
        <v>F.4.1.1.3. Fosillerin oluşumunu açıklar.</v>
      </c>
      <c r="F58" s="34" t="str">
        <f t="shared" si="8"/>
        <v>F.4.1.2.1. Dünya’nın dönme ve dolanma hareketleri arasındaki farkı açıklar.</v>
      </c>
      <c r="G58" s="34" t="str">
        <f t="shared" si="8"/>
        <v>F.4.1.2.2. Dünya’nın hareketleri sonucu gerçekleşen olayları açıklar.</v>
      </c>
      <c r="H58" s="34" t="str">
        <f t="shared" si="8"/>
        <v>F.4.2.1.1. Canlı yaşamı ve besin içerikleri arasındaki ilişkiyi açıklar.</v>
      </c>
      <c r="I58" s="34" t="str">
        <f t="shared" si="8"/>
        <v>F.4.2.1.2. Su ve minerallerin bütün besinlerde bulunduğu çıkarımını yapar.</v>
      </c>
      <c r="J58" s="34" t="str">
        <f t="shared" si="8"/>
        <v>F.4.2.1.3. Sağlıklı bir yaşam için besinlerin tazeliğinin ve doğallığının önemini, araştırma verilerine dayalı olarak tartışır.</v>
      </c>
      <c r="K58" s="34" t="str">
        <f t="shared" si="8"/>
        <v>F.4.2.1.4. İnsan sağlığı ile dengeli beslenmeyi ilişkilendirir.</v>
      </c>
      <c r="L58" s="34" t="str">
        <f t="shared" si="8"/>
        <v>F.4.2.1.5. Alkol ve sigara kullanımının insan sağlığına olan olumsuz etkilerinin farkına varır.</v>
      </c>
      <c r="M58" s="34" t="str">
        <f t="shared" si="8"/>
        <v>F.4.2.1.6. Yakın çevresinde sigara kullanımını azaltmaya yönelik sorumluluk üstlenir</v>
      </c>
      <c r="N58" s="34" t="str">
        <f t="shared" si="8"/>
        <v>F.4.3.1.1. Kuvvetin, cisimlere hareket kazandırmasına ve cisimlerin şekillerini değiştirmesine yönelik deneyler yapar.</v>
      </c>
      <c r="O58" s="34" t="str">
        <f t="shared" si="8"/>
        <v>F.4.3.2.1. Mıknatısı tanır ve kutupları olduğunu keşfeder.</v>
      </c>
      <c r="P58" s="34" t="str">
        <f t="shared" si="8"/>
        <v>F.4.3.2.2. Mıknatısın etki ettiği maddeleri deney yaparak keşfeder.</v>
      </c>
      <c r="Q58" s="34" t="str">
        <f t="shared" si="8"/>
        <v>F.4.3.2.3. Mıknatısların günlük yaşamdaki kullanım alanlarına örnekler verir.</v>
      </c>
      <c r="R58" s="34" t="str">
        <f t="shared" si="8"/>
        <v>F.4.3.2.4. Mıknatısların yeni kullanım alanları konusunda fikirlerini açıklar.</v>
      </c>
      <c r="S58" s="34" t="str">
        <f t="shared" si="8"/>
        <v>F.4.4.1.1. Beş duyu organını kullanarak maddeyi niteleyen temel özellikleri açıklar.</v>
      </c>
      <c r="T58" s="34" t="str">
        <f t="shared" si="8"/>
        <v>F.4.4.2.1. Farklı maddelerin kütle ve hacimlerini ölçerek karşılaştırır.</v>
      </c>
      <c r="U58" s="34" t="str">
        <f t="shared" si="8"/>
        <v>F.4.4.2.2. Ölçülebilir özelliklerini kullanarak maddeyi tanımlar.</v>
      </c>
      <c r="V58" s="34" t="str">
        <f t="shared" si="8"/>
        <v>F.4.4.3.1. Maddelerin hâllerine ait temel özellikleri karşılaştırır.</v>
      </c>
      <c r="W58" s="34" t="str">
        <f t="shared" si="8"/>
        <v>F.4.4.3.2. Aynı maddenin farklı hâllerine örnekler verir.</v>
      </c>
      <c r="X58" s="34">
        <f>X2</f>
        <v>0</v>
      </c>
      <c r="Y58" s="34">
        <f>Y2</f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>AD2</f>
        <v>0</v>
      </c>
      <c r="AE58" s="34">
        <f>AE2</f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4.8095238095238093</v>
      </c>
      <c r="D60" s="38">
        <f>+$AG$4</f>
        <v>2.0476190476190474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/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4.8095238095238093</v>
      </c>
      <c r="D64" s="46">
        <f>AG4</f>
        <v>2.0476190476190474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/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/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5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1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4.8095238095238093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2.0476190476190474</v>
      </c>
      <c r="X68" s="51">
        <f>MATCH(W68,C60:AZ60,0)</f>
        <v>2</v>
      </c>
      <c r="Y68" s="52">
        <f>X68</f>
        <v>2</v>
      </c>
      <c r="Z68" s="51" t="e">
        <f ca="1">HLOOKUP(W68,OFFSET(C60,0,AA68,4,50-AA68),4,0)</f>
        <v>#N/A</v>
      </c>
      <c r="AA68" s="53">
        <f>MATCH(W68,AG3:AG52,0)</f>
        <v>2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4</v>
      </c>
      <c r="D69" s="55">
        <f t="shared" ref="D69:D70" si="9">MATCH(C69,$C$53:$AF$53,0)</f>
        <v>2</v>
      </c>
      <c r="E69" s="56">
        <f>IF(D68=D69,F68,D69)</f>
        <v>2</v>
      </c>
      <c r="F69" s="55">
        <f ca="1">HLOOKUP(C69,OFFSET(C53,0,G69,4,30-G69),4,0)</f>
        <v>8</v>
      </c>
      <c r="G69" s="43">
        <f>MATCH(C69,C53:AF53,0)</f>
        <v>2</v>
      </c>
      <c r="H69" s="32"/>
      <c r="I69" s="57">
        <f>SMALL($C$53:$AF$53,2)</f>
        <v>3</v>
      </c>
      <c r="J69" s="55">
        <f t="shared" ref="J69:J70" si="10">MATCH(I69,$C$53:$AF$53,0)</f>
        <v>3</v>
      </c>
      <c r="K69" s="56">
        <f>IF(J68=J69,L68,J69)</f>
        <v>3</v>
      </c>
      <c r="L69" s="55">
        <f ca="1">HLOOKUP(I69,OFFSET(C53,0,M69,4,30-M69),4,0)</f>
        <v>5</v>
      </c>
      <c r="M69" s="43">
        <f>MATCH(I69,C53:AF53,0)</f>
        <v>3</v>
      </c>
      <c r="N69" s="32"/>
      <c r="O69" s="32"/>
      <c r="P69" s="32"/>
      <c r="Q69" s="27">
        <f>LARGE($AG$3:$AG$52,2)</f>
        <v>2.0476190476190474</v>
      </c>
      <c r="R69" s="55">
        <f>MATCH(Q69,C60:AZ60,0)</f>
        <v>2</v>
      </c>
      <c r="S69" s="56">
        <f>IF(R68=R69,T68,R69)</f>
        <v>2</v>
      </c>
      <c r="T69" s="55" t="e">
        <f ca="1">HLOOKUP(Q69,OFFSET(C60,0,U69,4,50-U69),4,0)</f>
        <v>#N/A</v>
      </c>
      <c r="U69" s="43">
        <f>MATCH(Q69,AG3:AG52,0)</f>
        <v>2</v>
      </c>
      <c r="V69" s="32"/>
      <c r="W69" s="57">
        <f>SMALL($AG$3:$AG$52,2)</f>
        <v>4.8095238095238093</v>
      </c>
      <c r="X69" s="55">
        <f>MATCH(W69,C60:AZ60,0)</f>
        <v>1</v>
      </c>
      <c r="Y69" s="56">
        <f>IF(X68=X69,Z68,X69)</f>
        <v>1</v>
      </c>
      <c r="Z69" s="55" t="e">
        <f ca="1">HLOOKUP(W69,OFFSET(C60,0,AA69,4,50-AA69),4,0)</f>
        <v>#N/A</v>
      </c>
      <c r="AA69" s="43">
        <f>MATCH(W69,AG3:AG52,0)</f>
        <v>1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4</v>
      </c>
      <c r="D70" s="59">
        <f t="shared" si="9"/>
        <v>2</v>
      </c>
      <c r="E70" s="60">
        <f ca="1">IF(D69=D70,F69,D70)</f>
        <v>8</v>
      </c>
      <c r="F70" s="59">
        <f ca="1">HLOOKUP(C70,OFFSET(C53,0,G70,4,30-G70),4,0)</f>
        <v>8</v>
      </c>
      <c r="G70" s="49">
        <f>MATCH(C70,C53:AF53,0)</f>
        <v>2</v>
      </c>
      <c r="H70" s="32"/>
      <c r="I70" s="61">
        <f>SMALL($C$53:$AF$53,3)</f>
        <v>3</v>
      </c>
      <c r="J70" s="59">
        <f t="shared" si="10"/>
        <v>3</v>
      </c>
      <c r="K70" s="60">
        <f ca="1">IF(J69=J70,L69,J70)</f>
        <v>5</v>
      </c>
      <c r="L70" s="59">
        <f ca="1">HLOOKUP(I70,OFFSET(C53,0,M70,4,30-M70),4,0)</f>
        <v>5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2zp7EnwdYw1hCTwV2X2Pa8QKNTRxX2I3YCWvxJnOvjmMVjXBFmzmP/4BKdVT4TVBr9dAZuc5+mW9WfQ/hfDAeQ==" saltValue="xKEsopF3ZzkDi6gTVDXUO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2023-01-04T12:05:41Z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