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" l="1"/>
  <c r="W54" i="2" s="1"/>
  <c r="X53" i="2"/>
  <c r="X54" i="2" s="1"/>
  <c r="Y53" i="2"/>
  <c r="Y54" i="2" s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48" i="2"/>
  <c r="AH44" i="2"/>
  <c r="A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47" i="2"/>
  <c r="AH43" i="2"/>
  <c r="A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<sst xmlns="http://schemas.openxmlformats.org/spreadsheetml/2006/main" count="49" uniqueCount="43">
  <si>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</si>
  <si>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</si>
  <si>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</si>
  <si>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</si>
  <si>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</si>
  <si>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</si>
  <si>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</si>
  <si>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</si>
  <si>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</si>
  <si>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</si>
  <si>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</si>
  <si>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</si>
  <si>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</si>
  <si>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</si>
  <si>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</si>
  <si>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</si>
  <si>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</si>
  <si>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HB.3.1.1. Güçlü yönlerini ve güçlendirilmesi gereken yönlerini fark eder.</t>
  </si>
  <si>
    <t>HB.3.1.2. Davranışlarının kendisini ve arkadaşlarını nasıl etkilediğini fark eder.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</si>
  <si>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</si>
  <si>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</si>
  <si>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</si>
  <si>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</si>
  <si>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</si>
  <si>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</si>
  <si>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</si>
  <si>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</si>
  <si>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>HB.3.2.1. Aile büyüklerinin çocukluk dönemlerinin özellikleri ile kendi çocukluk döneminin özelliklerini karşılaştırır.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</si>
  <si>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</si>
  <si>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</si>
  <si>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</si>
  <si>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</si>
  <si>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</si>
  <si>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</si>
  <si>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</si>
  <si>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HB.3.3.1. Kişisel bakımını yaparken kaynakları verimli kullanır.</t>
  </si>
  <si>
    <t>HB.3.3.2. Yiyecek ve içecekler satın alınırken bilinçli tüketici davranışları gösterir.</t>
  </si>
  <si>
    <t>HB.3.3.3. Sağlığını korumak için mevsimlere özgü yiyeceklerle beslenir</t>
  </si>
  <si>
    <t>HB.3.3.4. Sağlığını korumak için yeterli ve dengeli beslenir.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</si>
  <si>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4. Ölçeğin yapımcı bilgisini değiştirmek telif ihlalidir, lütfen buna dikkat edelim.</t>
    </r>
  </si>
  <si>
    <t>www.mbsunu.com</t>
  </si>
  <si>
    <t>2022-2023 Eğitim Öğretim Yılı
1.Dönem 
3.Sınıf Hayat Bilgisi
Kazanım Değerlendirme Ölçeği</t>
  </si>
  <si>
    <t>HB.3.3.5. Kendisinin ve toplumun sağlığını korumak için ortak kullanım alanlarında temizlik ve hijyen kurallarına uyar.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</si>
</sst>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workbookViewId="0">
      <selection activeCell="E9" sqref="E9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9" t="s">
        <v>16</v>
      </c>
      <c r="C1" s="100"/>
      <c r="D1" s="100"/>
      <c r="E1" s="100"/>
      <c r="F1" s="101"/>
    </row>
    <row r="2" spans="2:6" ht="30.75" customHeight="1" x14ac:dyDescent="0.3">
      <c r="B2" s="105" t="s">
        <v>10</v>
      </c>
      <c r="C2" s="106"/>
      <c r="D2" s="22" t="s">
        <v>7</v>
      </c>
      <c r="E2" s="22" t="s">
        <v>8</v>
      </c>
      <c r="F2" s="13"/>
    </row>
    <row r="3" spans="2:6" ht="30" customHeight="1" x14ac:dyDescent="0.3">
      <c r="B3" s="104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10" t="s">
        <v>41</v>
      </c>
    </row>
    <row r="4" spans="2:6" ht="30" customHeight="1" x14ac:dyDescent="0.3">
      <c r="B4" s="104"/>
      <c r="C4" s="63" t="s">
        <v>5</v>
      </c>
      <c r="D4" s="65" t="str">
        <f>HLOOKUP(VERİLER!E68,VERİLER!$C$56:$AF$58,3,0)</f>
        <v>HB.3.2.6. Evdeki kaynakların etkili ve verimli kullanımına yönelik özgün önerilerde bulunur.</v>
      </c>
      <c r="E4" s="65" t="str">
        <f>HLOOKUP(VERİLER!E69,VERİLER!$C$56:$AF$58,3,0)</f>
        <v>HB.3.1.1. Güçlü yönlerini ve güçlendirilmesi gereken yönlerini fark eder.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1"/>
    </row>
    <row r="7" spans="2:6" ht="30" customHeight="1" x14ac:dyDescent="0.3">
      <c r="B7" s="104"/>
      <c r="C7" s="63" t="s">
        <v>5</v>
      </c>
      <c r="D7" s="65" t="str">
        <f>HLOOKUP(VERİLER!K68,VERİLER!$C$56:$AF$58,3,0)</f>
        <v>HB.3.1.3. Arkadaşlarının davranışlarının kendisini nasıl etkilediğini fark eder.</v>
      </c>
      <c r="E7" s="65" t="str">
        <f ca="1">HLOOKUP(VERİLER!K69,VERİLER!$C$56:$AF$58,3,0)</f>
        <v>HB.3.1.9. Okul kaynaklarının etkili ve verimli kullanımına yönelik özgün önerilerde bulunur.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12</v>
      </c>
      <c r="C9" s="63" t="s">
        <v>4</v>
      </c>
      <c r="D9" s="64">
        <f>IFERROR(LARGE(VERİLER!AG3:AG52,1),0)</f>
        <v>2</v>
      </c>
      <c r="E9" s="64">
        <f>IFERROR(LARGE(VERİLER!AG3:AG52,2),0)</f>
        <v>1.3043478260869565</v>
      </c>
      <c r="F9" s="113" t="s">
        <v>39</v>
      </c>
    </row>
    <row r="10" spans="2:6" ht="30" customHeight="1" x14ac:dyDescent="0.3">
      <c r="B10" s="104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4"/>
    </row>
    <row r="11" spans="2:6" ht="19.95" customHeight="1" x14ac:dyDescent="0.3">
      <c r="B11" s="66"/>
      <c r="C11" s="67"/>
      <c r="D11" s="67"/>
      <c r="E11" s="67"/>
      <c r="F11" s="114"/>
    </row>
    <row r="12" spans="2:6" ht="30" customHeight="1" x14ac:dyDescent="0.3">
      <c r="B12" s="104" t="s">
        <v>13</v>
      </c>
      <c r="C12" s="63" t="s">
        <v>4</v>
      </c>
      <c r="D12" s="64">
        <f>IFERROR(SMALL(VERİLER!AG3:AG52,1),0)</f>
        <v>1.3043478260869565</v>
      </c>
      <c r="E12" s="64">
        <f>IFERROR(SMALL(VERİLER!AG3:AG52,2),0)</f>
        <v>2</v>
      </c>
      <c r="F12" s="114"/>
    </row>
    <row r="13" spans="2:6" ht="30" customHeight="1" x14ac:dyDescent="0.3">
      <c r="B13" s="104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68" t="s">
        <v>15</v>
      </c>
      <c r="C15" s="69">
        <f>+VERİLER!AG53</f>
        <v>1.6521739130434783</v>
      </c>
      <c r="D15" s="123" t="s">
        <v>40</v>
      </c>
      <c r="E15" s="102"/>
      <c r="F15" s="103"/>
    </row>
    <row r="16" spans="2:6" ht="19.2" thickTop="1" x14ac:dyDescent="0.3"/>
  </sheetData>
  <sheetProtection algorithmName="SHA-512" hashValue="lpv/w28MOV5vvkdm92C2VW5AAhPGGSV/kpSnUR/wwEWeibNVNA3++VT8BuCniYlKk/0Rkr3Vf/+Khli/EHwjng==" saltValue="jeTLcPIjegutqO9Jd3zU4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abSelected="1" topLeftCell="B2" zoomScale="80" zoomScaleNormal="80" workbookViewId="0">
      <selection activeCell="W18" sqref="W18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1.5</v>
      </c>
      <c r="Y1" s="10">
        <f t="shared" si="0"/>
        <v>2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17</v>
      </c>
      <c r="D2" s="93" t="s">
        <v>18</v>
      </c>
      <c r="E2" s="70" t="s">
        <v>19</v>
      </c>
      <c r="F2" s="70" t="s">
        <v>20</v>
      </c>
      <c r="G2" s="93" t="s">
        <v>21</v>
      </c>
      <c r="H2" s="70" t="s">
        <v>22</v>
      </c>
      <c r="I2" s="70" t="s">
        <v>23</v>
      </c>
      <c r="J2" s="70" t="s">
        <v>24</v>
      </c>
      <c r="K2" s="70" t="s">
        <v>25</v>
      </c>
      <c r="L2" s="70" t="s">
        <v>26</v>
      </c>
      <c r="M2" s="70" t="s">
        <v>27</v>
      </c>
      <c r="N2" s="70" t="s">
        <v>28</v>
      </c>
      <c r="O2" s="70" t="s">
        <v>29</v>
      </c>
      <c r="P2" s="70" t="s">
        <v>30</v>
      </c>
      <c r="Q2" s="70" t="s">
        <v>31</v>
      </c>
      <c r="R2" s="70" t="s">
        <v>32</v>
      </c>
      <c r="S2" s="70" t="s">
        <v>33</v>
      </c>
      <c r="T2" s="70" t="s">
        <v>34</v>
      </c>
      <c r="U2" s="70" t="s">
        <v>35</v>
      </c>
      <c r="V2" s="70" t="s">
        <v>36</v>
      </c>
      <c r="W2" s="70" t="s">
        <v>37</v>
      </c>
      <c r="X2" s="70" t="s">
        <v>38</v>
      </c>
      <c r="Y2" s="124" t="s">
        <v>42</v>
      </c>
      <c r="Z2" s="94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1.3043478260869565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1.3043478260869565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96"/>
      <c r="AA4" s="96"/>
      <c r="AB4" s="96"/>
      <c r="AC4" s="96"/>
      <c r="AD4" s="96"/>
      <c r="AE4" s="96"/>
      <c r="AF4" s="96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Z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>
        <f t="shared" si="5"/>
        <v>1.5</v>
      </c>
      <c r="T53" s="72">
        <f t="shared" si="5"/>
        <v>2</v>
      </c>
      <c r="U53" s="72">
        <f t="shared" si="5"/>
        <v>1</v>
      </c>
      <c r="V53" s="72">
        <f t="shared" si="5"/>
        <v>1.5</v>
      </c>
      <c r="W53" s="72">
        <f t="shared" si="5"/>
        <v>2</v>
      </c>
      <c r="X53" s="72">
        <f t="shared" si="5"/>
        <v>1.5</v>
      </c>
      <c r="Y53" s="72">
        <f t="shared" si="5"/>
        <v>2</v>
      </c>
      <c r="Z53" s="72"/>
      <c r="AA53" s="72"/>
      <c r="AB53" s="72"/>
      <c r="AC53" s="72"/>
      <c r="AD53" s="72"/>
      <c r="AE53" s="72"/>
      <c r="AF53" s="72"/>
      <c r="AG53" s="119">
        <f>IFERROR(AVERAGE(AG3:AG52),0)</f>
        <v>1.6521739130434783</v>
      </c>
      <c r="AH53" s="121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Z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 t="str">
        <f t="shared" si="6"/>
        <v>ÖĞRETİLEMEDİ</v>
      </c>
      <c r="T54" s="74" t="str">
        <f t="shared" si="6"/>
        <v>ÖĞRETİLDİ</v>
      </c>
      <c r="U54" s="74" t="str">
        <f t="shared" si="6"/>
        <v>ÖĞRETİLEMEDİ</v>
      </c>
      <c r="V54" s="74" t="str">
        <f t="shared" si="6"/>
        <v>ÖĞRETİLEMEDİ</v>
      </c>
      <c r="W54" s="74" t="str">
        <f t="shared" si="6"/>
        <v>ÖĞRETİLDİ</v>
      </c>
      <c r="X54" s="74" t="str">
        <f t="shared" si="6"/>
        <v>ÖĞRETİLEMEDİ</v>
      </c>
      <c r="Y54" s="74" t="str">
        <f t="shared" si="6"/>
        <v>ÖĞRETİLDİ</v>
      </c>
      <c r="Z54" s="74"/>
      <c r="AA54" s="74"/>
      <c r="AB54" s="74"/>
      <c r="AC54" s="74"/>
      <c r="AD54" s="74"/>
      <c r="AE54" s="74"/>
      <c r="AF54" s="74"/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1.5</v>
      </c>
      <c r="W57" s="28">
        <f t="shared" si="7"/>
        <v>2</v>
      </c>
      <c r="X57" s="28">
        <f t="shared" si="7"/>
        <v>1.5</v>
      </c>
      <c r="Y57" s="28">
        <f t="shared" si="7"/>
        <v>2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HB.3.1.1. Güçlü yönlerini ve güçlendirilmesi gereken yönlerini fark eder.</v>
      </c>
      <c r="D58" s="34" t="str">
        <f t="shared" ref="D58:AF58" si="8">D2</f>
        <v>HB.3.1.2. Davranışlarının kendisini ve arkadaşlarını nasıl etkilediğini fark eder.</v>
      </c>
      <c r="E58" s="34" t="str">
        <f t="shared" si="8"/>
        <v>HB.3.1.3. Arkadaşlarının davranışlarının kendisini nasıl etkilediğini fark eder.</v>
      </c>
      <c r="F58" s="34" t="str">
        <f t="shared" si="8"/>
        <v>HB.3.1.4. Arkadaşlık sürecinde dikkat edilmesi gereken hususları kavrar.</v>
      </c>
      <c r="G58" s="34" t="str">
        <f t="shared" si="8"/>
        <v>HB.3.1.5. Sınıfının ve okulunun krokisini çizer.</v>
      </c>
      <c r="H58" s="34" t="str">
        <f t="shared" si="8"/>
        <v>HB.3.1.6. Okulunun bireysel ve toplumsal katkılarının fark eder.</v>
      </c>
      <c r="I58" s="34" t="str">
        <f t="shared" si="8"/>
        <v>HB.3.1.7. Okuldaki sosyal yardımlaşma ve dayanışmayla ilgili çalışmalara katılmaya istekli olur.</v>
      </c>
      <c r="J58" s="34" t="str">
        <f t="shared" si="8"/>
        <v>HB.3.1.8. Okula ilişkin istek ve ihtiyaçlarını okul ortamında demokratik yollarla ifade eder.</v>
      </c>
      <c r="K58" s="34" t="str">
        <f t="shared" si="8"/>
        <v>HB.3.1.9. Okul kaynaklarının etkili ve verimli kullanımına yönelik özgün önerilerde bulunur.</v>
      </c>
      <c r="L58" s="34" t="str">
        <f t="shared" si="8"/>
        <v>HB.3.1.10. İlgi duyduğu meslekleri ve özelliklerini araştırır.</v>
      </c>
      <c r="M58" s="34" t="str">
        <f t="shared" si="8"/>
        <v>HB.3.2.1. Aile büyüklerinin çocukluk dönemlerinin özellikleri ile kendi çocukluk döneminin özelliklerini karşılaştırır.</v>
      </c>
      <c r="N58" s="34" t="str">
        <f t="shared" si="8"/>
        <v>HB.3.2.2. Komşuluk ilişkilerinin ailesi ve kendisi açısından önemine örnekler verir.</v>
      </c>
      <c r="O58" s="34" t="str">
        <f t="shared" si="8"/>
        <v>HB.3.2.3. Evinin bulunduğu yerin krokisini çizer.</v>
      </c>
      <c r="P58" s="34" t="str">
        <f t="shared" si="8"/>
        <v>HB.3.2.4. Evde üzerine düşen görev ve sorumlulukları yerine getirir.</v>
      </c>
      <c r="Q58" s="34" t="str">
        <f t="shared" si="8"/>
        <v>HB.3.2.5. Evde kullanılan alet ve teknolojik ürünlerin hayatımıza olan katkılarına örnekler verir.</v>
      </c>
      <c r="R58" s="34" t="str">
        <f t="shared" si="8"/>
        <v>HB.3.2.6. Evdeki kaynakların etkili ve verimli kullanımına yönelik özgün önerilerde bulunur.</v>
      </c>
      <c r="S58" s="34" t="str">
        <f t="shared" si="8"/>
        <v>HB.3.2.7. Planlı olmanın kişisel yaşamına olan katkılarına örnekler verir.</v>
      </c>
      <c r="T58" s="34" t="str">
        <f t="shared" si="8"/>
        <v>HB.3.2.8. İstek ve ihtiyaçlarını karşılarken kendisinin ve ailesinin bütçesini korumaya özen gösterir.</v>
      </c>
      <c r="U58" s="34" t="str">
        <f t="shared" si="8"/>
        <v>HB.3.3.1. Kişisel bakımını yaparken kaynakları verimli kullanır.</v>
      </c>
      <c r="V58" s="34" t="str">
        <f t="shared" si="8"/>
        <v>HB.3.3.2. Yiyecek ve içecekler satın alınırken bilinçli tüketici davranışları gösterir.</v>
      </c>
      <c r="W58" s="34" t="str">
        <f t="shared" si="8"/>
        <v>HB.3.3.3. Sağlığını korumak için mevsimlere özgü yiyeceklerle beslenir</v>
      </c>
      <c r="X58" s="34" t="str">
        <f t="shared" si="8"/>
        <v>HB.3.3.4. Sağlığını korumak için yeterli ve dengeli beslenir.</v>
      </c>
      <c r="Y58" s="34" t="str">
        <f t="shared" si="8"/>
        <v>HB.3.3.5. Kendisinin ve toplumun sağlığını korumak için ortak kullanım alanlarında temizlik ve hijyen kurallarına uyar.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1.3043478260869565</v>
      </c>
      <c r="D60" s="38">
        <f>+$AG$4</f>
        <v>2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1.3043478260869565</v>
      </c>
      <c r="D64" s="46">
        <f>AG4</f>
        <v>2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2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1.3043478260869565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1.3043478260869565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2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60z9KWTVv5LzRHDZutoM3qfJ9XtGzXfxQAyaZomRNWS/0Zy3Ll3yDZpS2GkttcbEheyi/jlzovH6YWttYAJG/g==" saltValue="wT5+6F0UJGbHLR640X2n8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2023-01-05T17:30:02Z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