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2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3" i="2" l="1"/>
  <c r="AB54" i="2" s="1"/>
  <c r="W53" i="2" l="1"/>
  <c r="W54" i="2" s="1"/>
  <c r="X53" i="2"/>
  <c r="X54" i="2" s="1"/>
  <c r="Y53" i="2"/>
  <c r="Y54" i="2" s="1"/>
  <c r="Z53" i="2"/>
  <c r="Z54" i="2" s="1"/>
  <c r="AA53" i="2"/>
  <c r="AA54" i="2" s="1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H38" i="2"/>
  <c r="AH34" i="2"/>
  <c r="AH30" i="2"/>
  <c r="AH26" i="2"/>
  <c r="AH22" i="2"/>
  <c r="AH18" i="2"/>
  <c r="AH14" i="2"/>
  <c r="AH10" i="2"/>
  <c r="AH6" i="2"/>
  <c r="AH49" i="2"/>
  <c r="A49" i="2"/>
  <c r="AH45" i="2"/>
  <c r="A45" i="2"/>
  <c r="AH41" i="2"/>
  <c r="AH37" i="2"/>
  <c r="AH33" i="2"/>
  <c r="AH29" i="2"/>
  <c r="AH25" i="2"/>
  <c r="AH21" i="2"/>
  <c r="AH17" i="2"/>
  <c r="AH13" i="2"/>
  <c r="AH9" i="2"/>
  <c r="AH5" i="2"/>
  <c r="AH52" i="2"/>
  <c r="A52" i="2"/>
  <c r="AH48" i="2"/>
  <c r="A48" i="2"/>
  <c r="AH44" i="2"/>
  <c r="A44" i="2"/>
  <c r="AH40" i="2"/>
  <c r="AH36" i="2"/>
  <c r="AH32" i="2"/>
  <c r="AH28" i="2"/>
  <c r="AH24" i="2"/>
  <c r="AH20" i="2"/>
  <c r="AH16" i="2"/>
  <c r="AH12" i="2"/>
  <c r="AH8" i="2"/>
  <c r="AH4" i="2"/>
  <c r="A4" i="2"/>
  <c r="AH51" i="2"/>
  <c r="A51" i="2"/>
  <c r="AH47" i="2"/>
  <c r="A47" i="2"/>
  <c r="AH43" i="2"/>
  <c r="A43" i="2"/>
  <c r="AH39" i="2"/>
  <c r="AH35" i="2"/>
  <c r="AH31" i="2"/>
  <c r="AH27" i="2"/>
  <c r="AH23" i="2"/>
  <c r="AH19" i="2"/>
  <c r="AH15" i="2"/>
  <c r="AH11" i="2"/>
  <c r="AH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<sst xmlns="http://schemas.openxmlformats.org/spreadsheetml/2006/main" count="52" uniqueCount="46">
  <si>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</si>
  <si>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</si>
  <si>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</si>
  <si>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</si>
  <si>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</si>
  <si>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</si>
  <si>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</si>
  <si>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</si>
  <si>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</si>
  <si>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</si>
  <si>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</si>
  <si>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</si>
  <si>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</si>
  <si>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</si>
  <si>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</si>
  <si>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</si>
  <si>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</si>
  <si>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</si>
  <si>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HB.2.1.1. Kendini farklı özellikleriyle tanıtır.</t>
  </si>
  <si>
    <t>HB.2.1.2. Bireysel farklılıklara saygı duyar.</t>
  </si>
  <si>
    <t>HB.2.1.3. Ders araç ve gereçlerini günlük ders programına göre hazırlar.</t>
  </si>
  <si>
    <t>HB.2.1.4. Sınıfla ilgili konularda karar alma süreçlerine katılır.</t>
  </si>
  <si>
    <t>HB.2.1.5. Okulunun yakın çevresini tanıtır.</t>
  </si>
  <si>
    <t>HB.2.1.6. Okul kaynaklarını ve eşyalarını kullanırken özen gösterir.</t>
  </si>
  <si>
    <t>HB.2.1.7. Sınıfta ve okulda yapılan etkinliklerde grupla çalışma kurallarına uyar.</t>
  </si>
  <si>
    <t>HB.2.1.8. Okulda iletişim kurarken kendini anlaşılır ve açık bir dille ifade eder.</t>
  </si>
  <si>
    <t>HB.2.1.9. Okulda iletişim kurarken dinleme kurallarına uyar.</t>
  </si>
  <si>
    <t>HB.2.1.10. Okulda arkadaşlarıyla oyun oynarken kurallara uyar.</t>
  </si>
  <si>
    <t>HB.2.1.11. Okulda parasını ihtiyaçları doğrultusunda bilinçli bir şekilde harcar.</t>
  </si>
  <si>
    <t>HB.2.2.1. Yakın akrabalarını tanıtır.</t>
  </si>
  <si>
    <t>HB.2.2.2. Akrabalık ilişkilerinin önemini kavrar.</t>
  </si>
  <si>
    <t>HB.2.2.3. Yaşadığı evin adresini bilir.</t>
  </si>
  <si>
    <t>HB.2.2.5. Aile içi karar alma süreçlerine katılır.</t>
  </si>
  <si>
    <t>HB.2.2.6. Evdeki kaynakları tasarruflu kullanmanın aile bütçesine katkılarını araştırır.</t>
  </si>
  <si>
    <t>HB.2.2.7. Yakın çevresindeki yardıma ihtiyaç duyan insanlara karşı duyarlı olur.</t>
  </si>
  <si>
    <t>HB.2.2.8. Gün içerisinde planladığı işleri uygular.</t>
  </si>
  <si>
    <t>HB.2.2.9. İstek ve ihtiyaçlarını öncelik sırasına göre listeler.</t>
  </si>
  <si>
    <t>HB.2.3.1. Sağlıklı büyüme ve gelişme ile kişisel bakım, spor, uyku ve beslenme arasındaki ilişkiyi fark eder.</t>
  </si>
  <si>
    <t>HB.2.3.2. Dengeli beslenmeye uygun öğün listesi hazırlar.</t>
  </si>
  <si>
    <t>HB.2.3.3. Yemek yerken görgü kurallarına uyar.</t>
  </si>
  <si>
    <t>HB.2.3.4. Sağlıklı bir yaşam için temizliğin gerekliliğini açıklar.</t>
  </si>
  <si>
    <t>www.mbsunu.com</t>
  </si>
  <si>
    <t>2022-2023 Eğitim Öğretim Yılı
1.Dönem 
2.Sınıf Hayat Bilgisi
Kazanım Değerlendirme Ölçeği</t>
  </si>
  <si>
    <t>HB.2.3.5. Sağlıkla ilgili hizmet veren kurumları ve meslekleri tanır.</t>
  </si>
  <si>
    <t>HB.2.3.6. Mevsimine uygun meyve ve sebze tüketiminin insan sağlığına etkilerini fark eder.</t>
  </si>
  <si>
    <t>HB.2.3.7. Mevsim şartlarına uygun kıyafet seçer.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</si>
</sst>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9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22" xfId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18" fillId="0" borderId="9" xfId="0" applyFont="1" applyBorder="1" applyAlignment="1" applyProtection="1">
      <alignment horizontal="center" vertical="center" textRotation="90" wrapText="1"/>
      <protection hidden="1"/>
    </xf>
    <xf numFmtId="0" fontId="18" fillId="0" borderId="4" xfId="0" applyFont="1" applyFill="1" applyBorder="1" applyAlignment="1" applyProtection="1">
      <alignment horizontal="center" vertical="center" textRotation="90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E12" sqref="E12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6" t="s">
        <v>16</v>
      </c>
      <c r="C1" s="97"/>
      <c r="D1" s="97"/>
      <c r="E1" s="97"/>
      <c r="F1" s="98"/>
    </row>
    <row r="2" spans="2:6" ht="30.75" customHeight="1" x14ac:dyDescent="0.3">
      <c r="B2" s="102" t="s">
        <v>10</v>
      </c>
      <c r="C2" s="103"/>
      <c r="D2" s="22" t="s">
        <v>7</v>
      </c>
      <c r="E2" s="22" t="s">
        <v>8</v>
      </c>
      <c r="F2" s="13"/>
    </row>
    <row r="3" spans="2:6" ht="30" customHeight="1" x14ac:dyDescent="0.3">
      <c r="B3" s="101" t="s">
        <v>6</v>
      </c>
      <c r="C3" s="63" t="s">
        <v>4</v>
      </c>
      <c r="D3" s="64">
        <f>HLOOKUP(VERİLER!E68,VERİLER!$C$56:$AF$57,2,0)</f>
        <v>2.5</v>
      </c>
      <c r="E3" s="64">
        <f ca="1">HLOOKUP(VERİLER!E69,VERİLER!$C$56:$AF$57,2,0)</f>
        <v>2.5</v>
      </c>
      <c r="F3" s="107" t="s">
        <v>42</v>
      </c>
    </row>
    <row r="4" spans="2:6" ht="30" customHeight="1" x14ac:dyDescent="0.3">
      <c r="B4" s="101"/>
      <c r="C4" s="63" t="s">
        <v>5</v>
      </c>
      <c r="D4" s="65" t="str">
        <f>HLOOKUP(VERİLER!E68,VERİLER!$C$56:$AF$58,3,0)</f>
        <v>HB.2.2.6. Evdeki kaynakları tasarruflu kullanmanın aile bütçesine katkılarını araştırır.</v>
      </c>
      <c r="E4" s="65" t="str">
        <f ca="1">HLOOKUP(VERİLER!E69,VERİLER!$C$56:$AF$58,3,0)</f>
        <v>HB.2.3.7. Mevsim şartlarına uygun kıyafet seçer.</v>
      </c>
      <c r="F4" s="108"/>
    </row>
    <row r="5" spans="2:6" ht="19.95" customHeight="1" x14ac:dyDescent="0.3">
      <c r="B5" s="113"/>
      <c r="C5" s="114"/>
      <c r="D5" s="114"/>
      <c r="E5" s="115"/>
      <c r="F5" s="108"/>
    </row>
    <row r="6" spans="2:6" ht="30" customHeight="1" x14ac:dyDescent="0.3">
      <c r="B6" s="101" t="s">
        <v>9</v>
      </c>
      <c r="C6" s="63" t="s">
        <v>4</v>
      </c>
      <c r="D6" s="64">
        <f>HLOOKUP(VERİLER!K68,VERİLER!$C$56:$AF$57,2,0)</f>
        <v>1</v>
      </c>
      <c r="E6" s="64">
        <f ca="1">HLOOKUP(VERİLER!K69,VERİLER!$C$56:$AF$57,2,0)</f>
        <v>1</v>
      </c>
      <c r="F6" s="108"/>
    </row>
    <row r="7" spans="2:6" ht="30" customHeight="1" x14ac:dyDescent="0.3">
      <c r="B7" s="101"/>
      <c r="C7" s="63" t="s">
        <v>5</v>
      </c>
      <c r="D7" s="65" t="str">
        <f>HLOOKUP(VERİLER!K68,VERİLER!$C$56:$AF$58,3,0)</f>
        <v>HB.2.1.3. Ders araç ve gereçlerini günlük ders programına göre hazırlar.</v>
      </c>
      <c r="E7" s="65" t="str">
        <f ca="1">HLOOKUP(VERİLER!K69,VERİLER!$C$56:$AF$58,3,0)</f>
        <v>HB.2.1.9. Okulda iletişim kurarken dinleme kurallarına uyar.</v>
      </c>
      <c r="F7" s="109"/>
    </row>
    <row r="8" spans="2:6" ht="19.95" customHeight="1" x14ac:dyDescent="0.3">
      <c r="B8" s="104"/>
      <c r="C8" s="105"/>
      <c r="D8" s="105"/>
      <c r="E8" s="105"/>
      <c r="F8" s="106"/>
    </row>
    <row r="9" spans="2:6" ht="30" customHeight="1" x14ac:dyDescent="0.3">
      <c r="B9" s="101" t="s">
        <v>12</v>
      </c>
      <c r="C9" s="63" t="s">
        <v>4</v>
      </c>
      <c r="D9" s="64">
        <f>IFERROR(LARGE(VERİLER!AG3:AG52,1),0)</f>
        <v>2</v>
      </c>
      <c r="E9" s="64">
        <f>IFERROR(LARGE(VERİLER!AG3:AG52,2),0)</f>
        <v>1.3076923076923077</v>
      </c>
      <c r="F9" s="110" t="s">
        <v>17</v>
      </c>
    </row>
    <row r="10" spans="2:6" ht="30" customHeight="1" x14ac:dyDescent="0.3">
      <c r="B10" s="101"/>
      <c r="C10" s="63" t="s">
        <v>11</v>
      </c>
      <c r="D10" s="64" t="str">
        <f>HLOOKUP(VERİLER!S68,VERİLER!C63:AZ65,3,0)</f>
        <v>VELİ</v>
      </c>
      <c r="E10" s="64" t="str">
        <f>HLOOKUP(VERİLER!S69,VERİLER!C63:AZ65,3,0)</f>
        <v>ALİ</v>
      </c>
      <c r="F10" s="111"/>
    </row>
    <row r="11" spans="2:6" ht="19.95" customHeight="1" x14ac:dyDescent="0.3">
      <c r="B11" s="66"/>
      <c r="C11" s="67"/>
      <c r="D11" s="67"/>
      <c r="E11" s="67"/>
      <c r="F11" s="111"/>
    </row>
    <row r="12" spans="2:6" ht="30" customHeight="1" x14ac:dyDescent="0.3">
      <c r="B12" s="101" t="s">
        <v>13</v>
      </c>
      <c r="C12" s="63" t="s">
        <v>4</v>
      </c>
      <c r="D12" s="64">
        <f>IFERROR(SMALL(VERİLER!AG3:AG52,1),0)</f>
        <v>1.3076923076923077</v>
      </c>
      <c r="E12" s="64">
        <f>IFERROR(SMALL(VERİLER!AG3:AG52,2),0)</f>
        <v>2</v>
      </c>
      <c r="F12" s="111"/>
    </row>
    <row r="13" spans="2:6" ht="30" customHeight="1" x14ac:dyDescent="0.3">
      <c r="B13" s="101"/>
      <c r="C13" s="63" t="s">
        <v>11</v>
      </c>
      <c r="D13" s="64" t="str">
        <f>HLOOKUP(VERİLER!Y68,VERİLER!C63:AZ65,3,0)</f>
        <v>ALİ</v>
      </c>
      <c r="E13" s="64" t="str">
        <f>HLOOKUP(VERİLER!Y69,VERİLER!C63:AZ65,3,0)</f>
        <v>VELİ</v>
      </c>
      <c r="F13" s="112"/>
    </row>
    <row r="14" spans="2:6" ht="19.95" customHeight="1" x14ac:dyDescent="0.3">
      <c r="B14" s="104"/>
      <c r="C14" s="105"/>
      <c r="D14" s="105"/>
      <c r="E14" s="105"/>
      <c r="F14" s="106"/>
    </row>
    <row r="15" spans="2:6" ht="30" customHeight="1" thickBot="1" x14ac:dyDescent="0.35">
      <c r="B15" s="68" t="s">
        <v>15</v>
      </c>
      <c r="C15" s="69">
        <f>+VERİLER!AG53</f>
        <v>1.6538461538461537</v>
      </c>
      <c r="D15" s="120" t="s">
        <v>41</v>
      </c>
      <c r="E15" s="99"/>
      <c r="F15" s="100"/>
    </row>
    <row r="16" spans="2:6" ht="19.2" thickTop="1" x14ac:dyDescent="0.3"/>
  </sheetData>
  <sheetProtection algorithmName="SHA-512" hashValue="6JnFygc9Y/VKXQSaNdXRzFK6oLqqKdsDZsZYqgf0q05ubbSPiJsycnlQ0NsU1gJgqE2ss1JDSv/0Zum6SOyf2g==" saltValue="bO3sQUZysYIWIIPpcP4Xe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80" zoomScaleNormal="80" workbookViewId="0">
      <selection activeCell="T14" sqref="T1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2</v>
      </c>
      <c r="E1" s="10">
        <f t="shared" si="0"/>
        <v>1</v>
      </c>
      <c r="F1" s="10">
        <f t="shared" si="0"/>
        <v>1.5</v>
      </c>
      <c r="G1" s="10">
        <f t="shared" si="0"/>
        <v>1.5</v>
      </c>
      <c r="H1" s="10">
        <f t="shared" si="0"/>
        <v>2</v>
      </c>
      <c r="I1" s="10">
        <f t="shared" si="0"/>
        <v>1.5</v>
      </c>
      <c r="J1" s="10">
        <f t="shared" si="0"/>
        <v>2</v>
      </c>
      <c r="K1" s="10">
        <f t="shared" si="0"/>
        <v>1</v>
      </c>
      <c r="L1" s="10">
        <f t="shared" si="0"/>
        <v>1.5</v>
      </c>
      <c r="M1" s="10">
        <f t="shared" si="0"/>
        <v>2</v>
      </c>
      <c r="N1" s="10">
        <f t="shared" si="0"/>
        <v>1.5</v>
      </c>
      <c r="O1" s="10">
        <f t="shared" si="0"/>
        <v>2</v>
      </c>
      <c r="P1" s="10">
        <f t="shared" si="0"/>
        <v>1</v>
      </c>
      <c r="Q1" s="10">
        <f t="shared" si="0"/>
        <v>1.5</v>
      </c>
      <c r="R1" s="10">
        <f t="shared" si="0"/>
        <v>2.5</v>
      </c>
      <c r="S1" s="10">
        <f t="shared" si="0"/>
        <v>1.5</v>
      </c>
      <c r="T1" s="10">
        <f t="shared" si="0"/>
        <v>2</v>
      </c>
      <c r="U1" s="10">
        <f t="shared" si="0"/>
        <v>1</v>
      </c>
      <c r="V1" s="10">
        <f t="shared" si="0"/>
        <v>1.5</v>
      </c>
      <c r="W1" s="10">
        <f t="shared" si="0"/>
        <v>2</v>
      </c>
      <c r="X1" s="10">
        <f t="shared" si="0"/>
        <v>1.5</v>
      </c>
      <c r="Y1" s="10">
        <f t="shared" si="0"/>
        <v>2</v>
      </c>
      <c r="Z1" s="10">
        <f t="shared" si="0"/>
        <v>1</v>
      </c>
      <c r="AA1" s="10">
        <f t="shared" si="0"/>
        <v>1.5</v>
      </c>
      <c r="AB1" s="10">
        <f t="shared" si="0"/>
        <v>2.5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122" t="s">
        <v>18</v>
      </c>
      <c r="D2" s="123" t="s">
        <v>19</v>
      </c>
      <c r="E2" s="121" t="s">
        <v>20</v>
      </c>
      <c r="F2" s="121" t="s">
        <v>21</v>
      </c>
      <c r="G2" s="123" t="s">
        <v>22</v>
      </c>
      <c r="H2" s="121" t="s">
        <v>23</v>
      </c>
      <c r="I2" s="121" t="s">
        <v>24</v>
      </c>
      <c r="J2" s="121" t="s">
        <v>25</v>
      </c>
      <c r="K2" s="121" t="s">
        <v>26</v>
      </c>
      <c r="L2" s="121" t="s">
        <v>27</v>
      </c>
      <c r="M2" s="121" t="s">
        <v>28</v>
      </c>
      <c r="N2" s="121" t="s">
        <v>29</v>
      </c>
      <c r="O2" s="121" t="s">
        <v>30</v>
      </c>
      <c r="P2" s="121" t="s">
        <v>31</v>
      </c>
      <c r="Q2" s="121" t="s">
        <v>32</v>
      </c>
      <c r="R2" s="121" t="s">
        <v>33</v>
      </c>
      <c r="S2" s="121" t="s">
        <v>34</v>
      </c>
      <c r="T2" s="121" t="s">
        <v>35</v>
      </c>
      <c r="U2" s="121" t="s">
        <v>36</v>
      </c>
      <c r="V2" s="121" t="s">
        <v>37</v>
      </c>
      <c r="W2" s="121" t="s">
        <v>38</v>
      </c>
      <c r="X2" s="121" t="s">
        <v>39</v>
      </c>
      <c r="Y2" s="121" t="s">
        <v>40</v>
      </c>
      <c r="Z2" s="121" t="s">
        <v>43</v>
      </c>
      <c r="AA2" s="121" t="s">
        <v>44</v>
      </c>
      <c r="AB2" s="121" t="s">
        <v>45</v>
      </c>
      <c r="AC2" s="70"/>
      <c r="AD2" s="70"/>
      <c r="AE2" s="70"/>
      <c r="AF2" s="71"/>
      <c r="AG2" s="12" t="s">
        <v>2</v>
      </c>
      <c r="AH2" s="11" t="s">
        <v>3</v>
      </c>
    </row>
    <row r="3" spans="1:38" ht="15" customHeight="1" x14ac:dyDescent="0.3">
      <c r="A3" s="16">
        <f>+AG3</f>
        <v>1.3076923076923077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77">
        <v>1</v>
      </c>
      <c r="Z3" s="77">
        <v>1</v>
      </c>
      <c r="AA3" s="77">
        <v>1</v>
      </c>
      <c r="AB3" s="77">
        <v>2</v>
      </c>
      <c r="AC3" s="92"/>
      <c r="AD3" s="92"/>
      <c r="AE3" s="92"/>
      <c r="AF3" s="92"/>
      <c r="AG3" s="88">
        <f t="shared" ref="AG3:AG49" si="1">IFERROR(AVERAGE(C3:AF3)," ")</f>
        <v>1.3076923076923077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80">
        <v>3</v>
      </c>
      <c r="Z4" s="80">
        <v>1</v>
      </c>
      <c r="AA4" s="80">
        <v>2</v>
      </c>
      <c r="AB4" s="80">
        <v>3</v>
      </c>
      <c r="AC4" s="93"/>
      <c r="AD4" s="93"/>
      <c r="AE4" s="93"/>
      <c r="AF4" s="93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/>
      <c r="B5" s="78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93"/>
      <c r="AD5" s="93"/>
      <c r="AE5" s="93"/>
      <c r="AF5" s="93"/>
      <c r="AG5" s="88" t="str">
        <f t="shared" si="1"/>
        <v xml:space="preserve"> </v>
      </c>
      <c r="AH5" s="89" t="str">
        <f t="shared" si="3"/>
        <v xml:space="preserve"> </v>
      </c>
      <c r="AI5" s="3"/>
      <c r="AJ5" s="3"/>
      <c r="AK5" s="20"/>
      <c r="AL5" s="21"/>
    </row>
    <row r="6" spans="1:38" ht="15" customHeight="1" x14ac:dyDescent="0.3">
      <c r="A6" s="16"/>
      <c r="B6" s="78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93"/>
      <c r="AD6" s="93"/>
      <c r="AE6" s="93"/>
      <c r="AF6" s="93"/>
      <c r="AG6" s="88" t="str">
        <f t="shared" si="1"/>
        <v xml:space="preserve"> </v>
      </c>
      <c r="AH6" s="89" t="str">
        <f t="shared" si="3"/>
        <v xml:space="preserve"> </v>
      </c>
      <c r="AI6" s="3"/>
      <c r="AJ6" s="3"/>
      <c r="AK6" s="20"/>
      <c r="AL6" s="21"/>
    </row>
    <row r="7" spans="1:38" ht="15" customHeight="1" x14ac:dyDescent="0.3">
      <c r="A7" s="16"/>
      <c r="B7" s="78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93"/>
      <c r="AD7" s="93"/>
      <c r="AE7" s="93"/>
      <c r="AF7" s="93"/>
      <c r="AG7" s="88" t="str">
        <f t="shared" si="1"/>
        <v xml:space="preserve"> </v>
      </c>
      <c r="AH7" s="89" t="str">
        <f t="shared" si="3"/>
        <v xml:space="preserve"> </v>
      </c>
      <c r="AI7" s="3"/>
      <c r="AJ7" s="3"/>
      <c r="AK7" s="20"/>
      <c r="AL7" s="21"/>
    </row>
    <row r="8" spans="1:38" ht="15" customHeight="1" x14ac:dyDescent="0.3">
      <c r="A8" s="16"/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93"/>
      <c r="AD8" s="93"/>
      <c r="AE8" s="93"/>
      <c r="AF8" s="93"/>
      <c r="AG8" s="88" t="str">
        <f t="shared" si="1"/>
        <v xml:space="preserve"> </v>
      </c>
      <c r="AH8" s="89" t="str">
        <f t="shared" si="3"/>
        <v xml:space="preserve"> </v>
      </c>
      <c r="AI8" s="3"/>
      <c r="AJ8" s="3"/>
      <c r="AK8" s="20"/>
      <c r="AL8" s="21"/>
    </row>
    <row r="9" spans="1:38" ht="15" customHeight="1" x14ac:dyDescent="0.3">
      <c r="A9" s="16"/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93"/>
      <c r="AD9" s="93"/>
      <c r="AE9" s="93"/>
      <c r="AF9" s="93"/>
      <c r="AG9" s="88" t="str">
        <f t="shared" si="1"/>
        <v xml:space="preserve"> </v>
      </c>
      <c r="AH9" s="89" t="str">
        <f t="shared" si="3"/>
        <v xml:space="preserve"> </v>
      </c>
      <c r="AI9" s="3"/>
      <c r="AJ9" s="3"/>
      <c r="AK9" s="20"/>
      <c r="AL9" s="21"/>
    </row>
    <row r="10" spans="1:38" ht="15" customHeight="1" x14ac:dyDescent="0.3">
      <c r="A10" s="16"/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93"/>
      <c r="AD10" s="93"/>
      <c r="AE10" s="93"/>
      <c r="AF10" s="93"/>
      <c r="AG10" s="88" t="str">
        <f t="shared" si="1"/>
        <v xml:space="preserve"> </v>
      </c>
      <c r="AH10" s="89" t="str">
        <f t="shared" si="3"/>
        <v xml:space="preserve"> </v>
      </c>
      <c r="AI10" s="3"/>
      <c r="AJ10" s="3"/>
      <c r="AK10" s="20"/>
      <c r="AL10" s="21"/>
    </row>
    <row r="11" spans="1:38" ht="15" customHeight="1" x14ac:dyDescent="0.3">
      <c r="A11" s="16"/>
      <c r="B11" s="7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93"/>
      <c r="AD11" s="93"/>
      <c r="AE11" s="93"/>
      <c r="AF11" s="93"/>
      <c r="AG11" s="88" t="str">
        <f t="shared" si="1"/>
        <v xml:space="preserve"> </v>
      </c>
      <c r="AH11" s="89" t="str">
        <f t="shared" si="3"/>
        <v xml:space="preserve"> </v>
      </c>
      <c r="AI11" s="3"/>
      <c r="AJ11" s="3"/>
      <c r="AK11" s="20"/>
      <c r="AL11" s="21"/>
    </row>
    <row r="12" spans="1:38" ht="15" customHeight="1" x14ac:dyDescent="0.3">
      <c r="A12" s="16"/>
      <c r="B12" s="81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93"/>
      <c r="AD12" s="93"/>
      <c r="AE12" s="93"/>
      <c r="AF12" s="93"/>
      <c r="AG12" s="88" t="str">
        <f t="shared" si="1"/>
        <v xml:space="preserve"> </v>
      </c>
      <c r="AH12" s="89" t="str">
        <f t="shared" si="3"/>
        <v xml:space="preserve"> </v>
      </c>
      <c r="AI12" s="3"/>
      <c r="AJ12" s="3"/>
      <c r="AK12" s="20"/>
      <c r="AL12" s="21"/>
    </row>
    <row r="13" spans="1:38" ht="15" customHeight="1" x14ac:dyDescent="0.3">
      <c r="A13" s="16"/>
      <c r="B13" s="7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93"/>
      <c r="AD13" s="93"/>
      <c r="AE13" s="93"/>
      <c r="AF13" s="93"/>
      <c r="AG13" s="88" t="str">
        <f t="shared" si="1"/>
        <v xml:space="preserve"> </v>
      </c>
      <c r="AH13" s="89" t="str">
        <f t="shared" si="3"/>
        <v xml:space="preserve"> </v>
      </c>
      <c r="AI13" s="3"/>
      <c r="AJ13" s="3"/>
      <c r="AK13" s="20"/>
      <c r="AL13" s="21"/>
    </row>
    <row r="14" spans="1:38" ht="15" customHeight="1" x14ac:dyDescent="0.3">
      <c r="A14" s="16"/>
      <c r="B14" s="7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93"/>
      <c r="AD14" s="93"/>
      <c r="AE14" s="93"/>
      <c r="AF14" s="93"/>
      <c r="AG14" s="88" t="str">
        <f t="shared" si="1"/>
        <v xml:space="preserve"> </v>
      </c>
      <c r="AH14" s="89" t="str">
        <f t="shared" si="3"/>
        <v xml:space="preserve"> </v>
      </c>
      <c r="AI14" s="3"/>
      <c r="AJ14" s="3"/>
      <c r="AK14" s="20"/>
      <c r="AL14" s="21"/>
    </row>
    <row r="15" spans="1:38" ht="15" customHeight="1" x14ac:dyDescent="0.3">
      <c r="A15" s="16"/>
      <c r="B15" s="7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93"/>
      <c r="AD15" s="93"/>
      <c r="AE15" s="93"/>
      <c r="AF15" s="93"/>
      <c r="AG15" s="88" t="str">
        <f t="shared" si="1"/>
        <v xml:space="preserve"> </v>
      </c>
      <c r="AH15" s="89" t="str">
        <f t="shared" si="3"/>
        <v xml:space="preserve"> </v>
      </c>
      <c r="AI15" s="3"/>
      <c r="AJ15" s="3"/>
      <c r="AK15" s="20"/>
      <c r="AL15" s="21"/>
    </row>
    <row r="16" spans="1:38" ht="15" customHeight="1" x14ac:dyDescent="0.3">
      <c r="A16" s="16"/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93"/>
      <c r="AD16" s="93"/>
      <c r="AE16" s="93"/>
      <c r="AF16" s="93"/>
      <c r="AG16" s="88" t="str">
        <f t="shared" si="1"/>
        <v xml:space="preserve"> </v>
      </c>
      <c r="AH16" s="89" t="str">
        <f t="shared" si="3"/>
        <v xml:space="preserve"> </v>
      </c>
      <c r="AI16" s="3"/>
      <c r="AJ16" s="3"/>
      <c r="AK16" s="20"/>
      <c r="AL16" s="21"/>
    </row>
    <row r="17" spans="1:38" ht="15" customHeight="1" x14ac:dyDescent="0.3">
      <c r="A17" s="16"/>
      <c r="B17" s="78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93"/>
      <c r="AD17" s="93"/>
      <c r="AE17" s="93"/>
      <c r="AF17" s="93"/>
      <c r="AG17" s="88" t="str">
        <f t="shared" si="1"/>
        <v xml:space="preserve"> </v>
      </c>
      <c r="AH17" s="89" t="str">
        <f t="shared" si="3"/>
        <v xml:space="preserve"> </v>
      </c>
      <c r="AI17" s="3"/>
      <c r="AJ17" s="3"/>
      <c r="AK17" s="20"/>
      <c r="AL17" s="21"/>
    </row>
    <row r="18" spans="1:38" ht="15" customHeight="1" x14ac:dyDescent="0.3">
      <c r="A18" s="16"/>
      <c r="B18" s="78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93"/>
      <c r="AD18" s="93"/>
      <c r="AE18" s="93"/>
      <c r="AF18" s="93"/>
      <c r="AG18" s="88" t="str">
        <f t="shared" si="1"/>
        <v xml:space="preserve"> </v>
      </c>
      <c r="AH18" s="89" t="str">
        <f t="shared" si="3"/>
        <v xml:space="preserve"> </v>
      </c>
      <c r="AI18" s="3"/>
      <c r="AJ18" s="3"/>
      <c r="AK18" s="20"/>
      <c r="AL18" s="21"/>
    </row>
    <row r="19" spans="1:38" ht="15" customHeight="1" x14ac:dyDescent="0.3">
      <c r="A19" s="16"/>
      <c r="B19" s="78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93"/>
      <c r="AD19" s="93"/>
      <c r="AE19" s="93"/>
      <c r="AF19" s="93"/>
      <c r="AG19" s="88" t="str">
        <f t="shared" si="1"/>
        <v xml:space="preserve"> </v>
      </c>
      <c r="AH19" s="89" t="str">
        <f t="shared" si="3"/>
        <v xml:space="preserve"> </v>
      </c>
      <c r="AI19" s="3"/>
      <c r="AJ19" s="3"/>
      <c r="AK19" s="20"/>
      <c r="AL19" s="21"/>
    </row>
    <row r="20" spans="1:38" ht="15" customHeight="1" x14ac:dyDescent="0.3">
      <c r="A20" s="16"/>
      <c r="B20" s="7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93"/>
      <c r="AD20" s="93"/>
      <c r="AE20" s="93"/>
      <c r="AF20" s="93"/>
      <c r="AG20" s="88" t="str">
        <f t="shared" si="1"/>
        <v xml:space="preserve"> </v>
      </c>
      <c r="AH20" s="89" t="str">
        <f t="shared" si="3"/>
        <v xml:space="preserve"> </v>
      </c>
      <c r="AI20" s="3"/>
      <c r="AJ20" s="3"/>
      <c r="AK20" s="20"/>
      <c r="AL20" s="21"/>
    </row>
    <row r="21" spans="1:38" ht="15" customHeight="1" x14ac:dyDescent="0.3">
      <c r="A21" s="16"/>
      <c r="B21" s="81"/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93"/>
      <c r="AD21" s="93"/>
      <c r="AE21" s="93"/>
      <c r="AF21" s="93"/>
      <c r="AG21" s="88" t="str">
        <f t="shared" si="1"/>
        <v xml:space="preserve"> </v>
      </c>
      <c r="AH21" s="89" t="str">
        <f t="shared" si="3"/>
        <v xml:space="preserve"> </v>
      </c>
      <c r="AI21" s="3"/>
      <c r="AJ21" s="3"/>
      <c r="AK21" s="20"/>
      <c r="AL21" s="21"/>
    </row>
    <row r="22" spans="1:38" ht="15" customHeight="1" x14ac:dyDescent="0.3">
      <c r="A22" s="16"/>
      <c r="B22" s="78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93"/>
      <c r="AD22" s="93"/>
      <c r="AE22" s="93"/>
      <c r="AF22" s="93"/>
      <c r="AG22" s="88" t="str">
        <f t="shared" si="1"/>
        <v xml:space="preserve"> </v>
      </c>
      <c r="AH22" s="89" t="str">
        <f t="shared" si="3"/>
        <v xml:space="preserve"> </v>
      </c>
      <c r="AI22" s="3"/>
      <c r="AJ22" s="3"/>
      <c r="AK22" s="20"/>
      <c r="AL22" s="21"/>
    </row>
    <row r="23" spans="1:38" ht="15" customHeight="1" x14ac:dyDescent="0.3">
      <c r="A23" s="16"/>
      <c r="B23" s="78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93"/>
      <c r="AD23" s="93"/>
      <c r="AE23" s="93"/>
      <c r="AF23" s="93"/>
      <c r="AG23" s="88" t="str">
        <f t="shared" si="1"/>
        <v xml:space="preserve"> </v>
      </c>
      <c r="AH23" s="89" t="str">
        <f t="shared" si="3"/>
        <v xml:space="preserve"> </v>
      </c>
      <c r="AI23" s="3"/>
      <c r="AJ23" s="3"/>
      <c r="AK23" s="20"/>
      <c r="AL23" s="21"/>
    </row>
    <row r="24" spans="1:38" ht="15" customHeight="1" x14ac:dyDescent="0.3">
      <c r="A24" s="16"/>
      <c r="B24" s="81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93"/>
      <c r="AD24" s="93"/>
      <c r="AE24" s="93"/>
      <c r="AF24" s="93"/>
      <c r="AG24" s="88" t="str">
        <f t="shared" si="1"/>
        <v xml:space="preserve"> </v>
      </c>
      <c r="AH24" s="89" t="str">
        <f t="shared" si="3"/>
        <v xml:space="preserve"> </v>
      </c>
      <c r="AI24" s="3"/>
      <c r="AJ24" s="3"/>
      <c r="AK24" s="20"/>
      <c r="AL24" s="21"/>
    </row>
    <row r="25" spans="1:38" ht="15" customHeight="1" x14ac:dyDescent="0.3">
      <c r="A25" s="16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93"/>
      <c r="AD25" s="93"/>
      <c r="AE25" s="93"/>
      <c r="AF25" s="93"/>
      <c r="AG25" s="88" t="str">
        <f t="shared" si="1"/>
        <v xml:space="preserve"> </v>
      </c>
      <c r="AH25" s="89" t="str">
        <f t="shared" si="3"/>
        <v xml:space="preserve"> </v>
      </c>
      <c r="AI25" s="3"/>
      <c r="AJ25" s="3"/>
      <c r="AK25" s="20"/>
      <c r="AL25" s="21"/>
    </row>
    <row r="26" spans="1:38" ht="15" customHeight="1" x14ac:dyDescent="0.3">
      <c r="A26" s="16"/>
      <c r="B26" s="78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93"/>
      <c r="AD26" s="93"/>
      <c r="AE26" s="93"/>
      <c r="AF26" s="93"/>
      <c r="AG26" s="88" t="str">
        <f t="shared" si="1"/>
        <v xml:space="preserve"> </v>
      </c>
      <c r="AH26" s="89" t="str">
        <f t="shared" si="3"/>
        <v xml:space="preserve"> </v>
      </c>
      <c r="AI26" s="3"/>
      <c r="AJ26" s="3"/>
      <c r="AK26" s="20"/>
      <c r="AL26" s="21"/>
    </row>
    <row r="27" spans="1:38" ht="15" customHeight="1" x14ac:dyDescent="0.3">
      <c r="A27" s="16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93"/>
      <c r="AD27" s="93"/>
      <c r="AE27" s="93"/>
      <c r="AF27" s="93"/>
      <c r="AG27" s="88" t="str">
        <f t="shared" si="1"/>
        <v xml:space="preserve"> </v>
      </c>
      <c r="AH27" s="89" t="str">
        <f t="shared" si="3"/>
        <v xml:space="preserve"> </v>
      </c>
      <c r="AI27" s="3"/>
      <c r="AJ27" s="3"/>
      <c r="AK27" s="20"/>
      <c r="AL27" s="21"/>
    </row>
    <row r="28" spans="1:38" ht="15" customHeight="1" x14ac:dyDescent="0.3">
      <c r="A28" s="16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93"/>
      <c r="AD28" s="93"/>
      <c r="AE28" s="93"/>
      <c r="AF28" s="93"/>
      <c r="AG28" s="88" t="str">
        <f t="shared" si="1"/>
        <v xml:space="preserve"> </v>
      </c>
      <c r="AH28" s="89" t="str">
        <f t="shared" si="3"/>
        <v xml:space="preserve"> </v>
      </c>
      <c r="AI28" s="3"/>
      <c r="AJ28" s="3"/>
      <c r="AK28" s="20"/>
      <c r="AL28" s="21"/>
    </row>
    <row r="29" spans="1:38" ht="15" customHeight="1" x14ac:dyDescent="0.3">
      <c r="A29" s="16"/>
      <c r="B29" s="78"/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93"/>
      <c r="AD29" s="93"/>
      <c r="AE29" s="93"/>
      <c r="AF29" s="93"/>
      <c r="AG29" s="88" t="str">
        <f t="shared" si="1"/>
        <v xml:space="preserve"> </v>
      </c>
      <c r="AH29" s="89" t="str">
        <f t="shared" si="3"/>
        <v xml:space="preserve"> </v>
      </c>
      <c r="AI29" s="3"/>
      <c r="AJ29" s="3"/>
      <c r="AK29" s="20"/>
      <c r="AL29" s="21"/>
    </row>
    <row r="30" spans="1:38" ht="15" customHeight="1" x14ac:dyDescent="0.3">
      <c r="A30" s="16"/>
      <c r="B30" s="78"/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93"/>
      <c r="AD30" s="93"/>
      <c r="AE30" s="93"/>
      <c r="AF30" s="93"/>
      <c r="AG30" s="88" t="str">
        <f t="shared" si="1"/>
        <v xml:space="preserve"> </v>
      </c>
      <c r="AH30" s="89" t="str">
        <f t="shared" si="3"/>
        <v xml:space="preserve"> </v>
      </c>
      <c r="AI30" s="3"/>
      <c r="AJ30" s="3"/>
      <c r="AK30" s="20"/>
      <c r="AL30" s="21"/>
    </row>
    <row r="31" spans="1:38" ht="15" customHeight="1" x14ac:dyDescent="0.3">
      <c r="A31" s="16"/>
      <c r="B31" s="78"/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93"/>
      <c r="AD31" s="93"/>
      <c r="AE31" s="93"/>
      <c r="AF31" s="93"/>
      <c r="AG31" s="88" t="str">
        <f t="shared" si="1"/>
        <v xml:space="preserve"> </v>
      </c>
      <c r="AH31" s="89" t="str">
        <f t="shared" si="3"/>
        <v xml:space="preserve"> </v>
      </c>
      <c r="AI31" s="3"/>
      <c r="AJ31" s="3"/>
      <c r="AK31" s="20"/>
      <c r="AL31" s="21"/>
    </row>
    <row r="32" spans="1:38" ht="15" customHeight="1" x14ac:dyDescent="0.3">
      <c r="A32" s="16"/>
      <c r="B32" s="78"/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93"/>
      <c r="AD32" s="93"/>
      <c r="AE32" s="93"/>
      <c r="AF32" s="93"/>
      <c r="AG32" s="88" t="str">
        <f t="shared" si="1"/>
        <v xml:space="preserve"> </v>
      </c>
      <c r="AH32" s="89" t="str">
        <f t="shared" si="3"/>
        <v xml:space="preserve"> </v>
      </c>
      <c r="AI32" s="3"/>
      <c r="AJ32" s="3"/>
      <c r="AK32" s="20"/>
      <c r="AL32" s="21"/>
    </row>
    <row r="33" spans="1:38" ht="15" customHeight="1" x14ac:dyDescent="0.3">
      <c r="A33" s="16"/>
      <c r="B33" s="78"/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93"/>
      <c r="AD33" s="93"/>
      <c r="AE33" s="93"/>
      <c r="AF33" s="93"/>
      <c r="AG33" s="88" t="str">
        <f t="shared" si="1"/>
        <v xml:space="preserve"> </v>
      </c>
      <c r="AH33" s="89" t="str">
        <f t="shared" si="3"/>
        <v xml:space="preserve"> </v>
      </c>
      <c r="AI33" s="3"/>
      <c r="AJ33" s="3"/>
      <c r="AK33" s="20"/>
      <c r="AL33" s="21"/>
    </row>
    <row r="34" spans="1:38" ht="15" customHeight="1" x14ac:dyDescent="0.3">
      <c r="A34" s="16"/>
      <c r="B34" s="78"/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93"/>
      <c r="AD34" s="93"/>
      <c r="AE34" s="93"/>
      <c r="AF34" s="93"/>
      <c r="AG34" s="88" t="str">
        <f t="shared" si="1"/>
        <v xml:space="preserve"> </v>
      </c>
      <c r="AH34" s="89" t="str">
        <f t="shared" si="3"/>
        <v xml:space="preserve"> </v>
      </c>
      <c r="AI34" s="3"/>
      <c r="AJ34" s="3"/>
      <c r="AK34" s="20"/>
      <c r="AL34" s="21"/>
    </row>
    <row r="35" spans="1:38" ht="15" customHeight="1" x14ac:dyDescent="0.3">
      <c r="A35" s="16"/>
      <c r="B35" s="78"/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93"/>
      <c r="AD35" s="93"/>
      <c r="AE35" s="93"/>
      <c r="AF35" s="93"/>
      <c r="AG35" s="88" t="str">
        <f t="shared" si="1"/>
        <v xml:space="preserve"> </v>
      </c>
      <c r="AH35" s="89" t="str">
        <f t="shared" si="3"/>
        <v xml:space="preserve"> </v>
      </c>
      <c r="AI35" s="3"/>
      <c r="AJ35" s="3"/>
      <c r="AK35" s="20"/>
      <c r="AL35" s="21"/>
    </row>
    <row r="36" spans="1:38" ht="15" customHeight="1" x14ac:dyDescent="0.3">
      <c r="A36" s="16"/>
      <c r="B36" s="78"/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93"/>
      <c r="AD36" s="93"/>
      <c r="AE36" s="93"/>
      <c r="AF36" s="93"/>
      <c r="AG36" s="88" t="str">
        <f t="shared" si="1"/>
        <v xml:space="preserve"> </v>
      </c>
      <c r="AH36" s="89" t="str">
        <f t="shared" si="3"/>
        <v xml:space="preserve"> </v>
      </c>
      <c r="AI36" s="3"/>
      <c r="AJ36" s="3"/>
      <c r="AK36" s="20"/>
      <c r="AL36" s="21"/>
    </row>
    <row r="37" spans="1:38" ht="15" customHeight="1" x14ac:dyDescent="0.3">
      <c r="A37" s="16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93"/>
      <c r="AD37" s="93"/>
      <c r="AE37" s="93"/>
      <c r="AF37" s="93"/>
      <c r="AG37" s="88" t="str">
        <f t="shared" si="1"/>
        <v xml:space="preserve"> </v>
      </c>
      <c r="AH37" s="89" t="str">
        <f t="shared" si="3"/>
        <v xml:space="preserve"> </v>
      </c>
      <c r="AI37" s="3"/>
      <c r="AJ37" s="3"/>
      <c r="AK37" s="20"/>
      <c r="AL37" s="21"/>
    </row>
    <row r="38" spans="1:38" ht="15" customHeight="1" x14ac:dyDescent="0.3">
      <c r="A38" s="16"/>
      <c r="B38" s="78"/>
      <c r="C38" s="7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93"/>
      <c r="AD38" s="93"/>
      <c r="AE38" s="93"/>
      <c r="AF38" s="93"/>
      <c r="AG38" s="88" t="str">
        <f t="shared" si="1"/>
        <v xml:space="preserve"> </v>
      </c>
      <c r="AH38" s="89" t="str">
        <f t="shared" si="3"/>
        <v xml:space="preserve"> </v>
      </c>
      <c r="AI38" s="3"/>
      <c r="AJ38" s="3"/>
      <c r="AK38" s="20"/>
      <c r="AL38" s="21"/>
    </row>
    <row r="39" spans="1:38" ht="15" customHeight="1" x14ac:dyDescent="0.3">
      <c r="A39" s="16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93"/>
      <c r="AD39" s="93"/>
      <c r="AE39" s="93"/>
      <c r="AF39" s="93"/>
      <c r="AG39" s="88" t="str">
        <f t="shared" si="1"/>
        <v xml:space="preserve"> </v>
      </c>
      <c r="AH39" s="89" t="str">
        <f t="shared" si="3"/>
        <v xml:space="preserve"> </v>
      </c>
      <c r="AI39" s="3"/>
      <c r="AJ39" s="3"/>
      <c r="AK39" s="20"/>
      <c r="AL39" s="21"/>
    </row>
    <row r="40" spans="1:38" ht="15" customHeight="1" x14ac:dyDescent="0.3">
      <c r="A40" s="16"/>
      <c r="B40" s="78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93"/>
      <c r="AD40" s="93"/>
      <c r="AE40" s="93"/>
      <c r="AF40" s="93"/>
      <c r="AG40" s="88" t="str">
        <f t="shared" si="1"/>
        <v xml:space="preserve"> </v>
      </c>
      <c r="AH40" s="89" t="str">
        <f t="shared" si="3"/>
        <v xml:space="preserve"> </v>
      </c>
      <c r="AI40" s="3"/>
      <c r="AJ40" s="3"/>
      <c r="AK40" s="20"/>
      <c r="AL40" s="21"/>
    </row>
    <row r="41" spans="1:38" ht="15" customHeight="1" x14ac:dyDescent="0.3">
      <c r="A41" s="16"/>
      <c r="B41" s="78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93"/>
      <c r="AD41" s="93"/>
      <c r="AE41" s="93"/>
      <c r="AF41" s="93"/>
      <c r="AG41" s="88" t="str">
        <f t="shared" si="1"/>
        <v xml:space="preserve"> </v>
      </c>
      <c r="AH41" s="89" t="str">
        <f t="shared" si="3"/>
        <v xml:space="preserve"> </v>
      </c>
      <c r="AI41" s="3"/>
      <c r="AJ41" s="3"/>
      <c r="AK41" s="20"/>
      <c r="AL41" s="21"/>
    </row>
    <row r="42" spans="1:38" ht="15" customHeight="1" x14ac:dyDescent="0.3">
      <c r="A42" s="16"/>
      <c r="B42" s="78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93"/>
      <c r="AD42" s="93"/>
      <c r="AE42" s="93"/>
      <c r="AF42" s="93"/>
      <c r="AG42" s="88" t="str">
        <f t="shared" si="1"/>
        <v xml:space="preserve"> </v>
      </c>
      <c r="AH42" s="89" t="str">
        <f t="shared" si="3"/>
        <v xml:space="preserve"> 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93"/>
      <c r="AD43" s="93"/>
      <c r="AE43" s="93"/>
      <c r="AF43" s="93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94"/>
      <c r="AD44" s="94"/>
      <c r="AE44" s="94"/>
      <c r="AF44" s="94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94"/>
      <c r="AD45" s="94"/>
      <c r="AE45" s="94"/>
      <c r="AF45" s="94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94"/>
      <c r="AD46" s="94"/>
      <c r="AE46" s="94"/>
      <c r="AF46" s="94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94"/>
      <c r="AD47" s="94"/>
      <c r="AE47" s="94"/>
      <c r="AF47" s="94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94"/>
      <c r="AD48" s="94"/>
      <c r="AE48" s="94"/>
      <c r="AF48" s="94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94"/>
      <c r="AD49" s="94"/>
      <c r="AE49" s="94"/>
      <c r="AF49" s="94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94"/>
      <c r="AD50" s="94"/>
      <c r="AE50" s="94"/>
      <c r="AF50" s="94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94"/>
      <c r="AD51" s="94"/>
      <c r="AE51" s="94"/>
      <c r="AF51" s="94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95"/>
      <c r="AD52" s="95"/>
      <c r="AE52" s="95"/>
      <c r="AF52" s="95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72">
        <f>IFERROR(AVERAGE(C3:C52),0)</f>
        <v>2</v>
      </c>
      <c r="D53" s="72">
        <f t="shared" ref="D53:AB53" si="5">IFERROR(AVERAGE(D3:D52),0)</f>
        <v>2</v>
      </c>
      <c r="E53" s="72">
        <f t="shared" si="5"/>
        <v>1</v>
      </c>
      <c r="F53" s="72">
        <f t="shared" si="5"/>
        <v>1.5</v>
      </c>
      <c r="G53" s="72">
        <f t="shared" si="5"/>
        <v>1.5</v>
      </c>
      <c r="H53" s="72">
        <f t="shared" si="5"/>
        <v>2</v>
      </c>
      <c r="I53" s="72">
        <f t="shared" si="5"/>
        <v>1.5</v>
      </c>
      <c r="J53" s="72">
        <f t="shared" si="5"/>
        <v>2</v>
      </c>
      <c r="K53" s="72">
        <f t="shared" si="5"/>
        <v>1</v>
      </c>
      <c r="L53" s="72">
        <f t="shared" si="5"/>
        <v>1.5</v>
      </c>
      <c r="M53" s="72">
        <f t="shared" si="5"/>
        <v>2</v>
      </c>
      <c r="N53" s="72">
        <f t="shared" si="5"/>
        <v>1.5</v>
      </c>
      <c r="O53" s="72">
        <f t="shared" si="5"/>
        <v>2</v>
      </c>
      <c r="P53" s="72">
        <f t="shared" si="5"/>
        <v>1</v>
      </c>
      <c r="Q53" s="72">
        <f t="shared" si="5"/>
        <v>1.5</v>
      </c>
      <c r="R53" s="72">
        <f t="shared" si="5"/>
        <v>2.5</v>
      </c>
      <c r="S53" s="72">
        <f t="shared" si="5"/>
        <v>1.5</v>
      </c>
      <c r="T53" s="72">
        <f t="shared" si="5"/>
        <v>2</v>
      </c>
      <c r="U53" s="72">
        <f t="shared" si="5"/>
        <v>1</v>
      </c>
      <c r="V53" s="72">
        <f t="shared" si="5"/>
        <v>1.5</v>
      </c>
      <c r="W53" s="72">
        <f t="shared" si="5"/>
        <v>2</v>
      </c>
      <c r="X53" s="72">
        <f t="shared" si="5"/>
        <v>1.5</v>
      </c>
      <c r="Y53" s="72">
        <f t="shared" si="5"/>
        <v>2</v>
      </c>
      <c r="Z53" s="72">
        <f t="shared" si="5"/>
        <v>1</v>
      </c>
      <c r="AA53" s="72">
        <f t="shared" si="5"/>
        <v>1.5</v>
      </c>
      <c r="AB53" s="72">
        <f>IFERROR(AVERAGE(AB3:AB52),0)</f>
        <v>2.5</v>
      </c>
      <c r="AC53" s="72"/>
      <c r="AD53" s="72"/>
      <c r="AE53" s="72"/>
      <c r="AF53" s="72"/>
      <c r="AG53" s="116">
        <f>IFERROR(AVERAGE(AG3:AG52),0)</f>
        <v>1.6538461538461537</v>
      </c>
      <c r="AH53" s="118"/>
    </row>
    <row r="54" spans="1:52" ht="75" customHeight="1" thickBot="1" x14ac:dyDescent="0.35">
      <c r="A54" s="14"/>
      <c r="B54" s="19" t="s">
        <v>14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B54" si="6">IF(AND(D53&gt;=1.75,D53&lt;=3),"ÖĞRETİLDİ",IF(AND(D53&lt;=1.74,D53&gt;0),"ÖĞRETİLEMEDİ",IF(D53=0," ")))</f>
        <v>ÖĞRETİLDİ</v>
      </c>
      <c r="E54" s="74" t="str">
        <f t="shared" si="6"/>
        <v>ÖĞRETİLEMEDİ</v>
      </c>
      <c r="F54" s="74" t="str">
        <f t="shared" si="6"/>
        <v>ÖĞRETİLEMEDİ</v>
      </c>
      <c r="G54" s="74" t="str">
        <f t="shared" si="6"/>
        <v>ÖĞRETİLEMEDİ</v>
      </c>
      <c r="H54" s="74" t="str">
        <f t="shared" si="6"/>
        <v>ÖĞRETİLDİ</v>
      </c>
      <c r="I54" s="74" t="str">
        <f t="shared" si="6"/>
        <v>ÖĞRETİLEMEDİ</v>
      </c>
      <c r="J54" s="74" t="str">
        <f t="shared" si="6"/>
        <v>ÖĞRETİLDİ</v>
      </c>
      <c r="K54" s="74" t="str">
        <f t="shared" si="6"/>
        <v>ÖĞRETİLEMEDİ</v>
      </c>
      <c r="L54" s="74" t="str">
        <f t="shared" si="6"/>
        <v>ÖĞRETİLEMEDİ</v>
      </c>
      <c r="M54" s="74" t="str">
        <f t="shared" si="6"/>
        <v>ÖĞRETİLDİ</v>
      </c>
      <c r="N54" s="74" t="str">
        <f t="shared" si="6"/>
        <v>ÖĞRETİLEMEDİ</v>
      </c>
      <c r="O54" s="74" t="str">
        <f t="shared" si="6"/>
        <v>ÖĞRETİLDİ</v>
      </c>
      <c r="P54" s="74" t="str">
        <f t="shared" si="6"/>
        <v>ÖĞRETİLEMEDİ</v>
      </c>
      <c r="Q54" s="74" t="str">
        <f t="shared" si="6"/>
        <v>ÖĞRETİLEMEDİ</v>
      </c>
      <c r="R54" s="74" t="str">
        <f t="shared" si="6"/>
        <v>ÖĞRETİLDİ</v>
      </c>
      <c r="S54" s="74" t="str">
        <f t="shared" si="6"/>
        <v>ÖĞRETİLEMEDİ</v>
      </c>
      <c r="T54" s="74" t="str">
        <f t="shared" si="6"/>
        <v>ÖĞRETİLDİ</v>
      </c>
      <c r="U54" s="74" t="str">
        <f t="shared" si="6"/>
        <v>ÖĞRETİLEMEDİ</v>
      </c>
      <c r="V54" s="74" t="str">
        <f t="shared" si="6"/>
        <v>ÖĞRETİLEMEDİ</v>
      </c>
      <c r="W54" s="74" t="str">
        <f t="shared" si="6"/>
        <v>ÖĞRETİLDİ</v>
      </c>
      <c r="X54" s="74" t="str">
        <f t="shared" si="6"/>
        <v>ÖĞRETİLEMEDİ</v>
      </c>
      <c r="Y54" s="74" t="str">
        <f t="shared" si="6"/>
        <v>ÖĞRETİLDİ</v>
      </c>
      <c r="Z54" s="74" t="str">
        <f t="shared" si="6"/>
        <v>ÖĞRETİLEMEDİ</v>
      </c>
      <c r="AA54" s="74" t="str">
        <f t="shared" si="6"/>
        <v>ÖĞRETİLEMEDİ</v>
      </c>
      <c r="AB54" s="74" t="str">
        <f>IF(AND(AB53&gt;=1.75,AB53&lt;=3),"ÖĞRETİLDİ",IF(AND(AB53&lt;=1.74,AB53&gt;0),"ÖĞRETİLEMEDİ",IF(AB53=0," ")))</f>
        <v>ÖĞRETİLDİ</v>
      </c>
      <c r="AC54" s="74"/>
      <c r="AD54" s="74"/>
      <c r="AE54" s="74"/>
      <c r="AF54" s="74"/>
      <c r="AG54" s="117"/>
      <c r="AH54" s="119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2</v>
      </c>
      <c r="E57" s="28">
        <f t="shared" si="7"/>
        <v>1</v>
      </c>
      <c r="F57" s="28">
        <f t="shared" si="7"/>
        <v>1.5</v>
      </c>
      <c r="G57" s="28">
        <f t="shared" si="7"/>
        <v>1.5</v>
      </c>
      <c r="H57" s="28">
        <f t="shared" si="7"/>
        <v>2</v>
      </c>
      <c r="I57" s="29">
        <f t="shared" si="7"/>
        <v>1.5</v>
      </c>
      <c r="J57" s="29">
        <f t="shared" si="7"/>
        <v>2</v>
      </c>
      <c r="K57" s="29">
        <f t="shared" si="7"/>
        <v>1</v>
      </c>
      <c r="L57" s="29">
        <f t="shared" si="7"/>
        <v>1.5</v>
      </c>
      <c r="M57" s="29">
        <f t="shared" si="7"/>
        <v>2</v>
      </c>
      <c r="N57" s="29">
        <f t="shared" si="7"/>
        <v>1.5</v>
      </c>
      <c r="O57" s="29">
        <f t="shared" si="7"/>
        <v>2</v>
      </c>
      <c r="P57" s="29">
        <f t="shared" si="7"/>
        <v>1</v>
      </c>
      <c r="Q57" s="29">
        <f t="shared" si="7"/>
        <v>1.5</v>
      </c>
      <c r="R57" s="29">
        <f t="shared" si="7"/>
        <v>2.5</v>
      </c>
      <c r="S57" s="29">
        <f t="shared" si="7"/>
        <v>1.5</v>
      </c>
      <c r="T57" s="29">
        <f t="shared" si="7"/>
        <v>2</v>
      </c>
      <c r="U57" s="28">
        <f t="shared" si="7"/>
        <v>1</v>
      </c>
      <c r="V57" s="28">
        <f t="shared" si="7"/>
        <v>1.5</v>
      </c>
      <c r="W57" s="28">
        <f t="shared" si="7"/>
        <v>2</v>
      </c>
      <c r="X57" s="28">
        <f t="shared" si="7"/>
        <v>1.5</v>
      </c>
      <c r="Y57" s="28">
        <f t="shared" si="7"/>
        <v>2</v>
      </c>
      <c r="Z57" s="28">
        <f t="shared" si="7"/>
        <v>1</v>
      </c>
      <c r="AA57" s="28">
        <f t="shared" si="7"/>
        <v>1.5</v>
      </c>
      <c r="AB57" s="28">
        <f t="shared" si="7"/>
        <v>2.5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HB.2.1.1. Kendini farklı özellikleriyle tanıtır.</v>
      </c>
      <c r="D58" s="34" t="str">
        <f t="shared" ref="D58:AF58" si="8">D2</f>
        <v>HB.2.1.2. Bireysel farklılıklara saygı duyar.</v>
      </c>
      <c r="E58" s="34" t="str">
        <f t="shared" si="8"/>
        <v>HB.2.1.3. Ders araç ve gereçlerini günlük ders programına göre hazırlar.</v>
      </c>
      <c r="F58" s="34" t="str">
        <f t="shared" si="8"/>
        <v>HB.2.1.4. Sınıfla ilgili konularda karar alma süreçlerine katılır.</v>
      </c>
      <c r="G58" s="34" t="str">
        <f t="shared" si="8"/>
        <v>HB.2.1.5. Okulunun yakın çevresini tanıtır.</v>
      </c>
      <c r="H58" s="34" t="str">
        <f t="shared" si="8"/>
        <v>HB.2.1.6. Okul kaynaklarını ve eşyalarını kullanırken özen gösterir.</v>
      </c>
      <c r="I58" s="34" t="str">
        <f t="shared" si="8"/>
        <v>HB.2.1.7. Sınıfta ve okulda yapılan etkinliklerde grupla çalışma kurallarına uyar.</v>
      </c>
      <c r="J58" s="34" t="str">
        <f t="shared" si="8"/>
        <v>HB.2.1.8. Okulda iletişim kurarken kendini anlaşılır ve açık bir dille ifade eder.</v>
      </c>
      <c r="K58" s="34" t="str">
        <f t="shared" si="8"/>
        <v>HB.2.1.9. Okulda iletişim kurarken dinleme kurallarına uyar.</v>
      </c>
      <c r="L58" s="34" t="str">
        <f t="shared" si="8"/>
        <v>HB.2.1.10. Okulda arkadaşlarıyla oyun oynarken kurallara uyar.</v>
      </c>
      <c r="M58" s="34" t="str">
        <f t="shared" si="8"/>
        <v>HB.2.1.11. Okulda parasını ihtiyaçları doğrultusunda bilinçli bir şekilde harcar.</v>
      </c>
      <c r="N58" s="34" t="str">
        <f t="shared" si="8"/>
        <v>HB.2.2.1. Yakın akrabalarını tanıtır.</v>
      </c>
      <c r="O58" s="34" t="str">
        <f t="shared" si="8"/>
        <v>HB.2.2.2. Akrabalık ilişkilerinin önemini kavrar.</v>
      </c>
      <c r="P58" s="34" t="str">
        <f t="shared" si="8"/>
        <v>HB.2.2.3. Yaşadığı evin adresini bilir.</v>
      </c>
      <c r="Q58" s="34" t="str">
        <f t="shared" si="8"/>
        <v>HB.2.2.5. Aile içi karar alma süreçlerine katılır.</v>
      </c>
      <c r="R58" s="34" t="str">
        <f t="shared" si="8"/>
        <v>HB.2.2.6. Evdeki kaynakları tasarruflu kullanmanın aile bütçesine katkılarını araştırır.</v>
      </c>
      <c r="S58" s="34" t="str">
        <f t="shared" si="8"/>
        <v>HB.2.2.7. Yakın çevresindeki yardıma ihtiyaç duyan insanlara karşı duyarlı olur.</v>
      </c>
      <c r="T58" s="34" t="str">
        <f t="shared" si="8"/>
        <v>HB.2.2.8. Gün içerisinde planladığı işleri uygular.</v>
      </c>
      <c r="U58" s="34" t="str">
        <f t="shared" si="8"/>
        <v>HB.2.2.9. İstek ve ihtiyaçlarını öncelik sırasına göre listeler.</v>
      </c>
      <c r="V58" s="34" t="str">
        <f t="shared" si="8"/>
        <v>HB.2.3.1. Sağlıklı büyüme ve gelişme ile kişisel bakım, spor, uyku ve beslenme arasındaki ilişkiyi fark eder.</v>
      </c>
      <c r="W58" s="34" t="str">
        <f t="shared" si="8"/>
        <v>HB.2.3.2. Dengeli beslenmeye uygun öğün listesi hazırlar.</v>
      </c>
      <c r="X58" s="34" t="str">
        <f t="shared" si="8"/>
        <v>HB.2.3.3. Yemek yerken görgü kurallarına uyar.</v>
      </c>
      <c r="Y58" s="34" t="str">
        <f t="shared" si="8"/>
        <v>HB.2.3.4. Sağlıklı bir yaşam için temizliğin gerekliliğini açıklar.</v>
      </c>
      <c r="Z58" s="34" t="str">
        <f t="shared" si="8"/>
        <v>HB.2.3.5. Sağlıkla ilgili hizmet veren kurumları ve meslekleri tanır.</v>
      </c>
      <c r="AA58" s="34" t="str">
        <f t="shared" si="8"/>
        <v>HB.2.3.6. Mevsimine uygun meyve ve sebze tüketiminin insan sağlığına etkilerini fark eder.</v>
      </c>
      <c r="AB58" s="34" t="str">
        <f t="shared" si="8"/>
        <v>HB.2.3.7. Mevsim şartlarına uygun kıyafet seçer.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1.3076923076923077</v>
      </c>
      <c r="D60" s="38">
        <f>+$AG$4</f>
        <v>2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 t="str">
        <f>+$AG$32</f>
        <v xml:space="preserve"> </v>
      </c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1.3076923076923077</v>
      </c>
      <c r="D64" s="46">
        <f>AG4</f>
        <v>2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 t="str">
        <f>AG32</f>
        <v xml:space="preserve"> </v>
      </c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>
        <f>B32</f>
        <v>0</v>
      </c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2.5</v>
      </c>
      <c r="D68" s="51">
        <f>MATCH(C68,$C$53:$AF$53,0)</f>
        <v>16</v>
      </c>
      <c r="E68" s="52">
        <f>D68</f>
        <v>16</v>
      </c>
      <c r="F68" s="51">
        <f ca="1">HLOOKUP(C68,OFFSET(C53,0,G68,4,30-G68),4,0)</f>
        <v>26</v>
      </c>
      <c r="G68" s="53">
        <f>MATCH(C68,C53:AF53,0)</f>
        <v>16</v>
      </c>
      <c r="H68" s="32"/>
      <c r="I68" s="54">
        <f>SMALL($C$53:$AF$53,1)</f>
        <v>1</v>
      </c>
      <c r="J68" s="51">
        <f>MATCH(I68,$C$53:$AF$53,0)</f>
        <v>3</v>
      </c>
      <c r="K68" s="52">
        <f>J68</f>
        <v>3</v>
      </c>
      <c r="L68" s="51">
        <f ca="1">HLOOKUP(I68,OFFSET(C53,0,M68,4,30-M68),4,0)</f>
        <v>9</v>
      </c>
      <c r="M68" s="53">
        <f>MATCH(I68,C53:AF53,0)</f>
        <v>3</v>
      </c>
      <c r="N68" s="32"/>
      <c r="O68" s="32"/>
      <c r="P68" s="32"/>
      <c r="Q68" s="50">
        <f>LARGE($AG$3:$AG$52,1)</f>
        <v>2</v>
      </c>
      <c r="R68" s="51">
        <f>MATCH(Q68,C60:AZ60,0)</f>
        <v>2</v>
      </c>
      <c r="S68" s="52">
        <f>R68</f>
        <v>2</v>
      </c>
      <c r="T68" s="51" t="e">
        <f ca="1">HLOOKUP(Q68,OFFSET(C60,0,U68,4,50-U68),4,0)</f>
        <v>#N/A</v>
      </c>
      <c r="U68" s="53">
        <f>MATCH(Q68,AG3:AG52,0)</f>
        <v>2</v>
      </c>
      <c r="V68" s="32"/>
      <c r="W68" s="54">
        <f>SMALL($AG$3:$AG$52,1)</f>
        <v>1.3076923076923077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2.5</v>
      </c>
      <c r="D69" s="55">
        <f t="shared" ref="D69:D70" si="9">MATCH(C69,$C$53:$AF$53,0)</f>
        <v>16</v>
      </c>
      <c r="E69" s="56">
        <f ca="1">IF(D68=D69,F68,D69)</f>
        <v>26</v>
      </c>
      <c r="F69" s="55">
        <f ca="1">HLOOKUP(C69,OFFSET(C53,0,G69,4,30-G69),4,0)</f>
        <v>26</v>
      </c>
      <c r="G69" s="43">
        <f>MATCH(C69,C53:AF53,0)</f>
        <v>16</v>
      </c>
      <c r="H69" s="32"/>
      <c r="I69" s="57">
        <f>SMALL($C$53:$AF$53,2)</f>
        <v>1</v>
      </c>
      <c r="J69" s="55">
        <f t="shared" ref="J69:J70" si="10">MATCH(I69,$C$53:$AF$53,0)</f>
        <v>3</v>
      </c>
      <c r="K69" s="56">
        <f ca="1">IF(J68=J69,L68,J69)</f>
        <v>9</v>
      </c>
      <c r="L69" s="55">
        <f ca="1">HLOOKUP(I69,OFFSET(C53,0,M69,4,30-M69),4,0)</f>
        <v>9</v>
      </c>
      <c r="M69" s="43">
        <f>MATCH(I69,C53:AF53,0)</f>
        <v>3</v>
      </c>
      <c r="N69" s="32"/>
      <c r="O69" s="32"/>
      <c r="P69" s="32"/>
      <c r="Q69" s="27">
        <f>LARGE($AG$3:$AG$52,2)</f>
        <v>1.3076923076923077</v>
      </c>
      <c r="R69" s="55">
        <f>MATCH(Q69,C60:AZ60,0)</f>
        <v>1</v>
      </c>
      <c r="S69" s="56">
        <f>IF(R68=R69,T68,R69)</f>
        <v>1</v>
      </c>
      <c r="T69" s="55" t="e">
        <f ca="1">HLOOKUP(Q69,OFFSET(C60,0,U69,4,50-U69),4,0)</f>
        <v>#N/A</v>
      </c>
      <c r="U69" s="43">
        <f>MATCH(Q69,AG3:AG52,0)</f>
        <v>1</v>
      </c>
      <c r="V69" s="32"/>
      <c r="W69" s="57">
        <f>SMALL($AG$3:$AG$52,2)</f>
        <v>2</v>
      </c>
      <c r="X69" s="55">
        <f>MATCH(W69,C60:AZ60,0)</f>
        <v>2</v>
      </c>
      <c r="Y69" s="56">
        <f>IF(X68=X69,Z68,X69)</f>
        <v>2</v>
      </c>
      <c r="Z69" s="55" t="e">
        <f ca="1">HLOOKUP(W69,OFFSET(C60,0,AA69,4,50-AA69),4,0)</f>
        <v>#N/A</v>
      </c>
      <c r="AA69" s="43">
        <f>MATCH(W69,AG3:AG52,0)</f>
        <v>2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</v>
      </c>
      <c r="D70" s="59">
        <f t="shared" si="9"/>
        <v>1</v>
      </c>
      <c r="E70" s="60">
        <f>IF(D69=D70,F69,D70)</f>
        <v>1</v>
      </c>
      <c r="F70" s="59">
        <f ca="1">HLOOKUP(C70,OFFSET(C53,0,G70,4,30-G70),4,0)</f>
        <v>2</v>
      </c>
      <c r="G70" s="49">
        <f>MATCH(C70,C53:AF53,0)</f>
        <v>1</v>
      </c>
      <c r="H70" s="32"/>
      <c r="I70" s="61">
        <f>SMALL($C$53:$AF$53,3)</f>
        <v>1</v>
      </c>
      <c r="J70" s="59">
        <f t="shared" si="10"/>
        <v>3</v>
      </c>
      <c r="K70" s="60">
        <f ca="1">IF(J69=J70,L69,J70)</f>
        <v>9</v>
      </c>
      <c r="L70" s="59">
        <f ca="1">HLOOKUP(I70,OFFSET(C53,0,M70,4,30-M70),4,0)</f>
        <v>9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0Yj81ubDtguWDPXXblxKPkB5mkQ44MXEBYGkNbZqtHE5v6ISRyv4BwW3R3BF1j8Url8MiSEoF7TRWkmQh+mVEw==" saltValue="ILe5LS06mBdhysOCS/FA+A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2023-01-06T10:41:24Z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