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1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U60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O54" i="2"/>
  <c r="C53" i="2"/>
  <c r="C57" i="2" s="1"/>
  <c r="S57" i="2" l="1"/>
  <c r="K54" i="2"/>
  <c r="K57" i="2"/>
  <c r="AC57" i="2"/>
  <c r="Y57" i="2"/>
  <c r="U57" i="2"/>
  <c r="Q54" i="2"/>
  <c r="Q57" i="2"/>
  <c r="M54" i="2"/>
  <c r="M57" i="2"/>
  <c r="E54" i="2"/>
  <c r="E57" i="2"/>
  <c r="AB57" i="2"/>
  <c r="X57" i="2"/>
  <c r="T57" i="2"/>
  <c r="P54" i="2"/>
  <c r="P57" i="2"/>
  <c r="L54" i="2"/>
  <c r="L57" i="2"/>
  <c r="H54" i="2"/>
  <c r="H57" i="2"/>
  <c r="D54" i="2"/>
  <c r="D57" i="2"/>
  <c r="AA57" i="2"/>
  <c r="W57" i="2"/>
  <c r="AD57" i="2"/>
  <c r="Z57" i="2"/>
  <c r="V57" i="2"/>
  <c r="R57" i="2"/>
  <c r="N54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H38" i="2"/>
  <c r="AH34" i="2"/>
  <c r="AH30" i="2"/>
  <c r="AH26" i="2"/>
  <c r="AH22" i="2"/>
  <c r="AH18" i="2"/>
  <c r="AH14" i="2"/>
  <c r="AH10" i="2"/>
  <c r="AH6" i="2"/>
  <c r="AH49" i="2"/>
  <c r="A49" i="2"/>
  <c r="AH45" i="2"/>
  <c r="A45" i="2"/>
  <c r="AH41" i="2"/>
  <c r="AH37" i="2"/>
  <c r="AH33" i="2"/>
  <c r="AH29" i="2"/>
  <c r="AH25" i="2"/>
  <c r="AH21" i="2"/>
  <c r="AH17" i="2"/>
  <c r="AH13" i="2"/>
  <c r="AH9" i="2"/>
  <c r="AH5" i="2"/>
  <c r="AH52" i="2"/>
  <c r="A52" i="2"/>
  <c r="AH48" i="2"/>
  <c r="A48" i="2"/>
  <c r="AH44" i="2"/>
  <c r="A44" i="2"/>
  <c r="AH40" i="2"/>
  <c r="AH36" i="2"/>
  <c r="AH32" i="2"/>
  <c r="AH28" i="2"/>
  <c r="AH24" i="2"/>
  <c r="AH20" i="2"/>
  <c r="AH16" i="2"/>
  <c r="AH12" i="2"/>
  <c r="AH8" i="2"/>
  <c r="AH4" i="2"/>
  <c r="A4" i="2"/>
  <c r="AH51" i="2"/>
  <c r="A51" i="2"/>
  <c r="AH47" i="2"/>
  <c r="A47" i="2"/>
  <c r="AH43" i="2"/>
  <c r="AH39" i="2"/>
  <c r="AH35" i="2"/>
  <c r="AH31" i="2"/>
  <c r="AH27" i="2"/>
  <c r="AH23" i="2"/>
  <c r="AH19" i="2"/>
  <c r="AH15" i="2"/>
  <c r="AH11" i="2"/>
  <c r="AH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<sst xmlns="http://schemas.openxmlformats.org/spreadsheetml/2006/main" count="41" uniqueCount="35">
  <si>
    <t>ALİ</t>
  </si>
  <si>
    <t>VELİ</t>
  </si>
  <si>
    <t>ORTALAMA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</si>
  <si>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</si>
  <si>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</si>
  <si>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</si>
  <si>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</si>
  <si>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</si>
  <si>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</si>
  <si>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</si>
  <si>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</si>
  <si>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</si>
  <si>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</si>
  <si>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</si>
  <si>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</si>
  <si>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</si>
  <si>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</si>
  <si>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r>
      <rPr>
        <b/>
        <sz val="10"/>
        <color theme="1"/>
        <rFont val="Tahoma"/>
        <family val="2"/>
        <charset val="162"/>
      </rPr>
      <t>Notlar</t>
    </r>
    <r>
      <rPr>
        <sz val="10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0"/>
        <color theme="1"/>
        <rFont val="Tahoma"/>
        <family val="2"/>
        <charset val="162"/>
      </rPr>
      <t>1, 2 ve 3</t>
    </r>
    <r>
      <rPr>
        <sz val="10"/>
        <color theme="1"/>
        <rFont val="Tahoma"/>
        <family val="2"/>
        <charset val="162"/>
      </rPr>
      <t xml:space="preserve"> şeklinde giriyoruz.
4. Not giriş ve öğrenci alanları korumalı değildir, diğer alanlar silinme olduğunda formüllerin bozulacağından korumalıdır.
5. Ölçeğin yapımcı bilgisini değiştirmek telif ihlalidir, lütfen buna dikkat edelim.</t>
    </r>
  </si>
  <si>
    <t>G.1.1.1. Görsel sanat çalışmalarını oluştururken uygulama basamaklarını ifade eder.</t>
  </si>
  <si>
    <t>G.1.1.2. Görsel sanat çalışmalarında farklı materyal, malzeme, gereç ve teknikleri kullanır.</t>
  </si>
  <si>
    <t>G.1.1.3. Duygu ve düşüncelerini görsel sanat çalışmasına yansıtır</t>
  </si>
  <si>
    <t>G.1.1.4. Görsel sanat çalışmalarını temalardan, konulardan, fikirlerden, şiirlerden, hikâyelerden esinlenerek oluşturur.</t>
  </si>
  <si>
    <t>G.1.1.5. İki boyutlu yüzey üzerinde biçimleri düzenler.</t>
  </si>
  <si>
    <t>G.1.1.6. Görsel sanat çalışmasında figür-mekân ilişkisini ifade eder.</t>
  </si>
  <si>
    <t>G.1.1.7. Görsel sanat çalışmasında büyüklük-küçüklük ilişkilerini kullanır.</t>
  </si>
  <si>
    <t>G.1.1.8. Çevresindeki objeleri ve figürleri gözlemleyerek çizimlerini yapar.</t>
  </si>
  <si>
    <t>G.1.1.9. Üç boyutlu çalışma oluşturur.</t>
  </si>
  <si>
    <t>G.1.1.10. Görsel sanat çalışmasını oluştururken sanat elemanlarını kullanır.</t>
  </si>
  <si>
    <t>G.1.2.1. Sanatın, kültürün bir parçası olduğunu fark eder.</t>
  </si>
  <si>
    <t>G.1.2.2. Müze, sanat galerisi, sanatçı atölyesi, ören yeri vb. ile ilgili izlenimlerini söyler.</t>
  </si>
  <si>
    <t>G.1.3.1. Yapay objelerle doğal objeleri ayırt eder.</t>
  </si>
  <si>
    <t xml:space="preserve">G.1.3.2. Sanat eserinin biçimsel özelliklerini söyler. </t>
  </si>
  <si>
    <t>G.1.3.3. Sanat eserleri arasındaki farklılıkları açıklar.</t>
  </si>
  <si>
    <t>2022-2023 Eğitim Öğretim Yılı
1.Dönem 
1.Sınıf Görsel Sanatlar
Kazanım Değerlendirme Ölçeği</t>
  </si>
  <si>
    <t>www.mbsunu.com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</si>
</sst>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b/>
      <sz val="10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6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  <xf numFmtId="0" fontId="18" fillId="0" borderId="22" xfId="1" applyBorder="1" applyAlignment="1" applyProtection="1">
      <alignment horizontal="center" vertical="center" wrapText="1"/>
      <protection hidden="1"/>
    </xf>
    <xf numFmtId="0" fontId="16" fillId="0" borderId="9" xfId="0" applyFont="1" applyBorder="1" applyAlignment="1" applyProtection="1">
      <alignment horizontal="center" vertical="center" textRotation="90" wrapText="1"/>
      <protection hidden="1"/>
    </xf>
    <xf numFmtId="0" fontId="16" fillId="0" borderId="4" xfId="0" applyFont="1" applyFill="1" applyBorder="1" applyAlignment="1" applyProtection="1">
      <alignment horizontal="center" vertical="center" textRotation="90" wrapText="1"/>
      <protection hidden="1"/>
    </xf>
    <xf numFmtId="0" fontId="16" fillId="0" borderId="4" xfId="0" applyFont="1" applyBorder="1" applyAlignment="1" applyProtection="1">
      <alignment horizontal="center" vertical="center" textRotation="90" wrapText="1"/>
      <protection hidden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4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bsu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workbookViewId="0">
      <selection activeCell="D15" sqref="D15:F15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7" t="s">
        <v>16</v>
      </c>
      <c r="C1" s="98"/>
      <c r="D1" s="98"/>
      <c r="E1" s="98"/>
      <c r="F1" s="99"/>
    </row>
    <row r="2" spans="2:6" ht="30.75" customHeight="1" x14ac:dyDescent="0.3">
      <c r="B2" s="103" t="s">
        <v>10</v>
      </c>
      <c r="C2" s="104"/>
      <c r="D2" s="22" t="s">
        <v>7</v>
      </c>
      <c r="E2" s="22" t="s">
        <v>8</v>
      </c>
      <c r="F2" s="13"/>
    </row>
    <row r="3" spans="2:6" ht="30" customHeight="1" x14ac:dyDescent="0.3">
      <c r="B3" s="102" t="s">
        <v>6</v>
      </c>
      <c r="C3" s="63" t="s">
        <v>4</v>
      </c>
      <c r="D3" s="64">
        <f>HLOOKUP(VERİLER!E68,VERİLER!$C$56:$AF$57,2,0)</f>
        <v>2</v>
      </c>
      <c r="E3" s="64">
        <f ca="1">HLOOKUP(VERİLER!E69,VERİLER!$C$56:$AF$57,2,0)</f>
        <v>2</v>
      </c>
      <c r="F3" s="108" t="s">
        <v>33</v>
      </c>
    </row>
    <row r="4" spans="2:6" ht="30" customHeight="1" x14ac:dyDescent="0.3">
      <c r="B4" s="102"/>
      <c r="C4" s="63" t="s">
        <v>5</v>
      </c>
      <c r="D4" s="65" t="str">
        <f>HLOOKUP(VERİLER!E68,VERİLER!$C$56:$AF$58,3,0)</f>
        <v>G.1.1.1. Görsel sanat çalışmalarını oluştururken uygulama basamaklarını ifade eder.</v>
      </c>
      <c r="E4" s="65" t="str">
        <f ca="1">HLOOKUP(VERİLER!E69,VERİLER!$C$56:$AF$58,3,0)</f>
        <v>G.1.1.2. Görsel sanat çalışmalarında farklı materyal, malzeme, gereç ve teknikleri kullanır.</v>
      </c>
      <c r="F4" s="109"/>
    </row>
    <row r="5" spans="2:6" ht="19.95" customHeight="1" x14ac:dyDescent="0.3">
      <c r="B5" s="114"/>
      <c r="C5" s="115"/>
      <c r="D5" s="115"/>
      <c r="E5" s="116"/>
      <c r="F5" s="109"/>
    </row>
    <row r="6" spans="2:6" ht="30" customHeight="1" x14ac:dyDescent="0.3">
      <c r="B6" s="102" t="s">
        <v>9</v>
      </c>
      <c r="C6" s="63" t="s">
        <v>4</v>
      </c>
      <c r="D6" s="64">
        <f>HLOOKUP(VERİLER!K68,VERİLER!$C$56:$AF$57,2,0)</f>
        <v>1</v>
      </c>
      <c r="E6" s="64">
        <f ca="1">HLOOKUP(VERİLER!K69,VERİLER!$C$56:$AF$57,2,0)</f>
        <v>1</v>
      </c>
      <c r="F6" s="109"/>
    </row>
    <row r="7" spans="2:6" ht="30" customHeight="1" x14ac:dyDescent="0.3">
      <c r="B7" s="102"/>
      <c r="C7" s="63" t="s">
        <v>5</v>
      </c>
      <c r="D7" s="65" t="str">
        <f>HLOOKUP(VERİLER!K68,VERİLER!$C$56:$AF$58,3,0)</f>
        <v>G.1.1.3. Duygu ve düşüncelerini görsel sanat çalışmasına yansıtır</v>
      </c>
      <c r="E7" s="65" t="str">
        <f ca="1">HLOOKUP(VERİLER!K69,VERİLER!$C$56:$AF$58,3,0)</f>
        <v>G.1.1.9. Üç boyutlu çalışma oluşturur.</v>
      </c>
      <c r="F7" s="110"/>
    </row>
    <row r="8" spans="2:6" ht="19.95" customHeight="1" x14ac:dyDescent="0.3">
      <c r="B8" s="105"/>
      <c r="C8" s="106"/>
      <c r="D8" s="106"/>
      <c r="E8" s="106"/>
      <c r="F8" s="107"/>
    </row>
    <row r="9" spans="2:6" ht="30" customHeight="1" x14ac:dyDescent="0.3">
      <c r="B9" s="102" t="s">
        <v>12</v>
      </c>
      <c r="C9" s="63" t="s">
        <v>4</v>
      </c>
      <c r="D9" s="64">
        <f>IFERROR(LARGE(VERİLER!AG3:AG52,1),0)</f>
        <v>1.9333333333333333</v>
      </c>
      <c r="E9" s="64">
        <f>IFERROR(LARGE(VERİLER!AG3:AG52,2),0)</f>
        <v>1.2666666666666666</v>
      </c>
      <c r="F9" s="111" t="s">
        <v>17</v>
      </c>
    </row>
    <row r="10" spans="2:6" ht="30" customHeight="1" x14ac:dyDescent="0.3">
      <c r="B10" s="102"/>
      <c r="C10" s="63" t="s">
        <v>11</v>
      </c>
      <c r="D10" s="64" t="str">
        <f>HLOOKUP(VERİLER!S68,VERİLER!C63:AZ65,3,0)</f>
        <v>VELİ</v>
      </c>
      <c r="E10" s="64" t="str">
        <f>HLOOKUP(VERİLER!S69,VERİLER!C63:AZ65,3,0)</f>
        <v>ALİ</v>
      </c>
      <c r="F10" s="112"/>
    </row>
    <row r="11" spans="2:6" ht="19.95" customHeight="1" x14ac:dyDescent="0.3">
      <c r="B11" s="66"/>
      <c r="C11" s="67"/>
      <c r="D11" s="67"/>
      <c r="E11" s="67"/>
      <c r="F11" s="112"/>
    </row>
    <row r="12" spans="2:6" ht="30" customHeight="1" x14ac:dyDescent="0.3">
      <c r="B12" s="102" t="s">
        <v>13</v>
      </c>
      <c r="C12" s="63" t="s">
        <v>4</v>
      </c>
      <c r="D12" s="64">
        <f>IFERROR(SMALL(VERİLER!AG3:AG52,1),0)</f>
        <v>1.2666666666666666</v>
      </c>
      <c r="E12" s="64">
        <f>IFERROR(SMALL(VERİLER!AG3:AG52,2),0)</f>
        <v>1.9333333333333333</v>
      </c>
      <c r="F12" s="112"/>
    </row>
    <row r="13" spans="2:6" ht="30" customHeight="1" x14ac:dyDescent="0.3">
      <c r="B13" s="102"/>
      <c r="C13" s="63" t="s">
        <v>11</v>
      </c>
      <c r="D13" s="64" t="str">
        <f>HLOOKUP(VERİLER!Y68,VERİLER!C63:AZ65,3,0)</f>
        <v>ALİ</v>
      </c>
      <c r="E13" s="64" t="str">
        <f>HLOOKUP(VERİLER!Y69,VERİLER!C63:AZ65,3,0)</f>
        <v>VELİ</v>
      </c>
      <c r="F13" s="113"/>
    </row>
    <row r="14" spans="2:6" ht="19.95" customHeight="1" x14ac:dyDescent="0.3">
      <c r="B14" s="105"/>
      <c r="C14" s="106"/>
      <c r="D14" s="106"/>
      <c r="E14" s="106"/>
      <c r="F14" s="107"/>
    </row>
    <row r="15" spans="2:6" ht="30" customHeight="1" thickBot="1" x14ac:dyDescent="0.35">
      <c r="B15" s="68" t="s">
        <v>15</v>
      </c>
      <c r="C15" s="69">
        <f>+VERİLER!AG53</f>
        <v>1.6</v>
      </c>
      <c r="D15" s="121" t="s">
        <v>34</v>
      </c>
      <c r="E15" s="100"/>
      <c r="F15" s="101"/>
    </row>
    <row r="16" spans="2:6" ht="19.2" thickTop="1" x14ac:dyDescent="0.3"/>
  </sheetData>
  <sheetProtection algorithmName="SHA-512" hashValue="Kor+VtIQYMMHYIjcszYfkBEEt/BWjuXlXnNDLOqd9j7shzMlpfCuezb0cAQdP8p1bRl0I/F1rG//CPePgGcHtQ==" saltValue="D4p7vrCoHe6RKbtYkHpUpw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hyperlinks>
    <hyperlink ref="D15" r:id="rId1"/>
  </hyperlink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2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80" zoomScaleNormal="80" workbookViewId="0">
      <selection activeCell="P14" sqref="P14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2</v>
      </c>
      <c r="E1" s="10">
        <f t="shared" si="0"/>
        <v>1</v>
      </c>
      <c r="F1" s="10">
        <f t="shared" si="0"/>
        <v>1.5</v>
      </c>
      <c r="G1" s="10">
        <f t="shared" si="0"/>
        <v>1.5</v>
      </c>
      <c r="H1" s="10">
        <f t="shared" si="0"/>
        <v>2</v>
      </c>
      <c r="I1" s="10">
        <f t="shared" si="0"/>
        <v>1.5</v>
      </c>
      <c r="J1" s="10">
        <f t="shared" si="0"/>
        <v>2</v>
      </c>
      <c r="K1" s="10">
        <f t="shared" si="0"/>
        <v>1</v>
      </c>
      <c r="L1" s="10">
        <f t="shared" si="0"/>
        <v>1.5</v>
      </c>
      <c r="M1" s="10">
        <f t="shared" si="0"/>
        <v>2</v>
      </c>
      <c r="N1" s="10">
        <f t="shared" si="0"/>
        <v>1.5</v>
      </c>
      <c r="O1" s="10">
        <f t="shared" si="0"/>
        <v>2</v>
      </c>
      <c r="P1" s="10">
        <f t="shared" si="0"/>
        <v>1</v>
      </c>
      <c r="Q1" s="10">
        <f t="shared" si="0"/>
        <v>1.5</v>
      </c>
      <c r="R1" s="10">
        <f t="shared" si="0"/>
        <v>0</v>
      </c>
      <c r="S1" s="10">
        <f t="shared" si="0"/>
        <v>0</v>
      </c>
      <c r="T1" s="10">
        <f t="shared" si="0"/>
        <v>0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122" t="s">
        <v>18</v>
      </c>
      <c r="D2" s="123" t="s">
        <v>19</v>
      </c>
      <c r="E2" s="124" t="s">
        <v>20</v>
      </c>
      <c r="F2" s="124" t="s">
        <v>21</v>
      </c>
      <c r="G2" s="123" t="s">
        <v>22</v>
      </c>
      <c r="H2" s="124" t="s">
        <v>23</v>
      </c>
      <c r="I2" s="124" t="s">
        <v>24</v>
      </c>
      <c r="J2" s="124" t="s">
        <v>25</v>
      </c>
      <c r="K2" s="124" t="s">
        <v>26</v>
      </c>
      <c r="L2" s="124" t="s">
        <v>27</v>
      </c>
      <c r="M2" s="124" t="s">
        <v>28</v>
      </c>
      <c r="N2" s="124" t="s">
        <v>29</v>
      </c>
      <c r="O2" s="124" t="s">
        <v>30</v>
      </c>
      <c r="P2" s="124" t="s">
        <v>31</v>
      </c>
      <c r="Q2" s="124" t="s">
        <v>32</v>
      </c>
      <c r="R2" s="92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1"/>
      <c r="AG2" s="12" t="s">
        <v>2</v>
      </c>
      <c r="AH2" s="11" t="s">
        <v>3</v>
      </c>
    </row>
    <row r="3" spans="1:38" ht="15" customHeight="1" x14ac:dyDescent="0.3">
      <c r="A3" s="16">
        <f>+AG3</f>
        <v>1.2666666666666666</v>
      </c>
      <c r="B3" s="75" t="s">
        <v>0</v>
      </c>
      <c r="C3" s="76">
        <v>2</v>
      </c>
      <c r="D3" s="77">
        <v>1</v>
      </c>
      <c r="E3" s="77">
        <v>1</v>
      </c>
      <c r="F3" s="77">
        <v>1</v>
      </c>
      <c r="G3" s="77">
        <v>2</v>
      </c>
      <c r="H3" s="77">
        <v>2</v>
      </c>
      <c r="I3" s="77">
        <v>1</v>
      </c>
      <c r="J3" s="77">
        <v>1</v>
      </c>
      <c r="K3" s="77">
        <v>1</v>
      </c>
      <c r="L3" s="77">
        <v>1</v>
      </c>
      <c r="M3" s="77">
        <v>2</v>
      </c>
      <c r="N3" s="77">
        <v>1</v>
      </c>
      <c r="O3" s="77">
        <v>1</v>
      </c>
      <c r="P3" s="77">
        <v>1</v>
      </c>
      <c r="Q3" s="77">
        <v>1</v>
      </c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88">
        <f t="shared" ref="AG3:AG49" si="1">IFERROR(AVERAGE(C3:AF3)," ")</f>
        <v>1.2666666666666666</v>
      </c>
      <c r="AH3" s="89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1.9333333333333333</v>
      </c>
      <c r="B4" s="78" t="s">
        <v>1</v>
      </c>
      <c r="C4" s="79">
        <v>2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80">
        <v>2</v>
      </c>
      <c r="M4" s="80">
        <v>2</v>
      </c>
      <c r="N4" s="80">
        <v>2</v>
      </c>
      <c r="O4" s="80">
        <v>3</v>
      </c>
      <c r="P4" s="80">
        <v>1</v>
      </c>
      <c r="Q4" s="80">
        <v>2</v>
      </c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88">
        <f t="shared" si="1"/>
        <v>1.9333333333333333</v>
      </c>
      <c r="AH4" s="89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/>
      <c r="B5" s="78"/>
      <c r="C5" s="79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88" t="str">
        <f t="shared" si="1"/>
        <v xml:space="preserve"> </v>
      </c>
      <c r="AH5" s="89" t="str">
        <f t="shared" si="3"/>
        <v xml:space="preserve"> </v>
      </c>
      <c r="AI5" s="3"/>
      <c r="AJ5" s="3"/>
      <c r="AK5" s="20"/>
      <c r="AL5" s="21"/>
    </row>
    <row r="6" spans="1:38" ht="15" customHeight="1" x14ac:dyDescent="0.3">
      <c r="A6" s="16"/>
      <c r="B6" s="78"/>
      <c r="C6" s="79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88" t="str">
        <f t="shared" si="1"/>
        <v xml:space="preserve"> </v>
      </c>
      <c r="AH6" s="89" t="str">
        <f t="shared" si="3"/>
        <v xml:space="preserve"> </v>
      </c>
      <c r="AI6" s="3"/>
      <c r="AJ6" s="3"/>
      <c r="AK6" s="20"/>
      <c r="AL6" s="21"/>
    </row>
    <row r="7" spans="1:38" ht="15" customHeight="1" x14ac:dyDescent="0.3">
      <c r="A7" s="16"/>
      <c r="B7" s="78"/>
      <c r="C7" s="79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88" t="str">
        <f t="shared" si="1"/>
        <v xml:space="preserve"> </v>
      </c>
      <c r="AH7" s="89" t="str">
        <f t="shared" si="3"/>
        <v xml:space="preserve"> </v>
      </c>
      <c r="AI7" s="3"/>
      <c r="AJ7" s="3"/>
      <c r="AK7" s="20"/>
      <c r="AL7" s="21"/>
    </row>
    <row r="8" spans="1:38" ht="15" customHeight="1" x14ac:dyDescent="0.3">
      <c r="A8" s="16"/>
      <c r="B8" s="78"/>
      <c r="C8" s="79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88" t="str">
        <f t="shared" si="1"/>
        <v xml:space="preserve"> </v>
      </c>
      <c r="AH8" s="89" t="str">
        <f t="shared" si="3"/>
        <v xml:space="preserve"> </v>
      </c>
      <c r="AI8" s="3"/>
      <c r="AJ8" s="3"/>
      <c r="AK8" s="20"/>
      <c r="AL8" s="21"/>
    </row>
    <row r="9" spans="1:38" ht="15" customHeight="1" x14ac:dyDescent="0.3">
      <c r="A9" s="16"/>
      <c r="B9" s="78"/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88" t="str">
        <f t="shared" si="1"/>
        <v xml:space="preserve"> </v>
      </c>
      <c r="AH9" s="89" t="str">
        <f t="shared" si="3"/>
        <v xml:space="preserve"> </v>
      </c>
      <c r="AI9" s="3"/>
      <c r="AJ9" s="3"/>
      <c r="AK9" s="20"/>
      <c r="AL9" s="21"/>
    </row>
    <row r="10" spans="1:38" ht="15" customHeight="1" x14ac:dyDescent="0.3">
      <c r="A10" s="16"/>
      <c r="B10" s="78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88" t="str">
        <f t="shared" si="1"/>
        <v xml:space="preserve"> </v>
      </c>
      <c r="AH10" s="89" t="str">
        <f t="shared" si="3"/>
        <v xml:space="preserve"> </v>
      </c>
      <c r="AI10" s="3"/>
      <c r="AJ10" s="3"/>
      <c r="AK10" s="20"/>
      <c r="AL10" s="21"/>
    </row>
    <row r="11" spans="1:38" ht="15" customHeight="1" x14ac:dyDescent="0.3">
      <c r="A11" s="16"/>
      <c r="B11" s="78"/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88" t="str">
        <f t="shared" si="1"/>
        <v xml:space="preserve"> </v>
      </c>
      <c r="AH11" s="89" t="str">
        <f t="shared" si="3"/>
        <v xml:space="preserve"> </v>
      </c>
      <c r="AI11" s="3"/>
      <c r="AJ11" s="3"/>
      <c r="AK11" s="20"/>
      <c r="AL11" s="21"/>
    </row>
    <row r="12" spans="1:38" ht="15" customHeight="1" x14ac:dyDescent="0.3">
      <c r="A12" s="16"/>
      <c r="B12" s="81"/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88" t="str">
        <f t="shared" si="1"/>
        <v xml:space="preserve"> </v>
      </c>
      <c r="AH12" s="89" t="str">
        <f t="shared" si="3"/>
        <v xml:space="preserve"> </v>
      </c>
      <c r="AI12" s="3"/>
      <c r="AJ12" s="3"/>
      <c r="AK12" s="20"/>
      <c r="AL12" s="21"/>
    </row>
    <row r="13" spans="1:38" ht="15" customHeight="1" x14ac:dyDescent="0.3">
      <c r="A13" s="16"/>
      <c r="B13" s="78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88" t="str">
        <f t="shared" si="1"/>
        <v xml:space="preserve"> </v>
      </c>
      <c r="AH13" s="89" t="str">
        <f t="shared" si="3"/>
        <v xml:space="preserve"> </v>
      </c>
      <c r="AI13" s="3"/>
      <c r="AJ13" s="3"/>
      <c r="AK13" s="20"/>
      <c r="AL13" s="21"/>
    </row>
    <row r="14" spans="1:38" ht="15" customHeight="1" x14ac:dyDescent="0.3">
      <c r="A14" s="16"/>
      <c r="B14" s="78"/>
      <c r="C14" s="79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88" t="str">
        <f t="shared" si="1"/>
        <v xml:space="preserve"> </v>
      </c>
      <c r="AH14" s="89" t="str">
        <f t="shared" si="3"/>
        <v xml:space="preserve"> </v>
      </c>
      <c r="AI14" s="3"/>
      <c r="AJ14" s="3"/>
      <c r="AK14" s="20"/>
      <c r="AL14" s="21"/>
    </row>
    <row r="15" spans="1:38" ht="15" customHeight="1" x14ac:dyDescent="0.3">
      <c r="A15" s="16"/>
      <c r="B15" s="78"/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88" t="str">
        <f t="shared" si="1"/>
        <v xml:space="preserve"> </v>
      </c>
      <c r="AH15" s="89" t="str">
        <f t="shared" si="3"/>
        <v xml:space="preserve"> </v>
      </c>
      <c r="AI15" s="3"/>
      <c r="AJ15" s="3"/>
      <c r="AK15" s="20"/>
      <c r="AL15" s="21"/>
    </row>
    <row r="16" spans="1:38" ht="15" customHeight="1" x14ac:dyDescent="0.3">
      <c r="A16" s="16"/>
      <c r="B16" s="78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88" t="str">
        <f t="shared" si="1"/>
        <v xml:space="preserve"> </v>
      </c>
      <c r="AH16" s="89" t="str">
        <f t="shared" si="3"/>
        <v xml:space="preserve"> </v>
      </c>
      <c r="AI16" s="3"/>
      <c r="AJ16" s="3"/>
      <c r="AK16" s="20"/>
      <c r="AL16" s="21"/>
    </row>
    <row r="17" spans="1:38" ht="15" customHeight="1" x14ac:dyDescent="0.3">
      <c r="A17" s="16"/>
      <c r="B17" s="78"/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88" t="str">
        <f t="shared" si="1"/>
        <v xml:space="preserve"> </v>
      </c>
      <c r="AH17" s="89" t="str">
        <f t="shared" si="3"/>
        <v xml:space="preserve"> </v>
      </c>
      <c r="AI17" s="3"/>
      <c r="AJ17" s="3"/>
      <c r="AK17" s="20"/>
      <c r="AL17" s="21"/>
    </row>
    <row r="18" spans="1:38" ht="15" customHeight="1" x14ac:dyDescent="0.3">
      <c r="A18" s="16"/>
      <c r="B18" s="78"/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88" t="str">
        <f t="shared" si="1"/>
        <v xml:space="preserve"> </v>
      </c>
      <c r="AH18" s="89" t="str">
        <f t="shared" si="3"/>
        <v xml:space="preserve"> </v>
      </c>
      <c r="AI18" s="3"/>
      <c r="AJ18" s="3"/>
      <c r="AK18" s="20"/>
      <c r="AL18" s="21"/>
    </row>
    <row r="19" spans="1:38" ht="15" customHeight="1" x14ac:dyDescent="0.3">
      <c r="A19" s="16"/>
      <c r="B19" s="78"/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88" t="str">
        <f t="shared" si="1"/>
        <v xml:space="preserve"> </v>
      </c>
      <c r="AH19" s="89" t="str">
        <f t="shared" si="3"/>
        <v xml:space="preserve"> </v>
      </c>
      <c r="AI19" s="3"/>
      <c r="AJ19" s="3"/>
      <c r="AK19" s="20"/>
      <c r="AL19" s="21"/>
    </row>
    <row r="20" spans="1:38" ht="15" customHeight="1" x14ac:dyDescent="0.3">
      <c r="A20" s="16"/>
      <c r="B20" s="78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88" t="str">
        <f t="shared" si="1"/>
        <v xml:space="preserve"> </v>
      </c>
      <c r="AH20" s="89" t="str">
        <f t="shared" si="3"/>
        <v xml:space="preserve"> </v>
      </c>
      <c r="AI20" s="3"/>
      <c r="AJ20" s="3"/>
      <c r="AK20" s="20"/>
      <c r="AL20" s="21"/>
    </row>
    <row r="21" spans="1:38" ht="15" customHeight="1" x14ac:dyDescent="0.3">
      <c r="A21" s="16"/>
      <c r="B21" s="81"/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88" t="str">
        <f t="shared" si="1"/>
        <v xml:space="preserve"> </v>
      </c>
      <c r="AH21" s="89" t="str">
        <f t="shared" si="3"/>
        <v xml:space="preserve"> </v>
      </c>
      <c r="AI21" s="3"/>
      <c r="AJ21" s="3"/>
      <c r="AK21" s="20"/>
      <c r="AL21" s="21"/>
    </row>
    <row r="22" spans="1:38" ht="15" customHeight="1" x14ac:dyDescent="0.3">
      <c r="A22" s="16"/>
      <c r="B22" s="78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88" t="str">
        <f t="shared" si="1"/>
        <v xml:space="preserve"> </v>
      </c>
      <c r="AH22" s="89" t="str">
        <f t="shared" si="3"/>
        <v xml:space="preserve"> </v>
      </c>
      <c r="AI22" s="3"/>
      <c r="AJ22" s="3"/>
      <c r="AK22" s="20"/>
      <c r="AL22" s="21"/>
    </row>
    <row r="23" spans="1:38" ht="15" customHeight="1" x14ac:dyDescent="0.3">
      <c r="A23" s="16"/>
      <c r="B23" s="78"/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88" t="str">
        <f t="shared" si="1"/>
        <v xml:space="preserve"> </v>
      </c>
      <c r="AH23" s="89" t="str">
        <f t="shared" si="3"/>
        <v xml:space="preserve"> </v>
      </c>
      <c r="AI23" s="3"/>
      <c r="AJ23" s="3"/>
      <c r="AK23" s="20"/>
      <c r="AL23" s="21"/>
    </row>
    <row r="24" spans="1:38" ht="15" customHeight="1" x14ac:dyDescent="0.3">
      <c r="A24" s="16"/>
      <c r="B24" s="81"/>
      <c r="C24" s="79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88" t="str">
        <f t="shared" si="1"/>
        <v xml:space="preserve"> </v>
      </c>
      <c r="AH24" s="89" t="str">
        <f t="shared" si="3"/>
        <v xml:space="preserve"> </v>
      </c>
      <c r="AI24" s="3"/>
      <c r="AJ24" s="3"/>
      <c r="AK24" s="20"/>
      <c r="AL24" s="21"/>
    </row>
    <row r="25" spans="1:38" ht="15" customHeight="1" x14ac:dyDescent="0.3">
      <c r="A25" s="16"/>
      <c r="B25" s="78"/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88" t="str">
        <f t="shared" si="1"/>
        <v xml:space="preserve"> </v>
      </c>
      <c r="AH25" s="89" t="str">
        <f t="shared" si="3"/>
        <v xml:space="preserve"> </v>
      </c>
      <c r="AI25" s="3"/>
      <c r="AJ25" s="3"/>
      <c r="AK25" s="20"/>
      <c r="AL25" s="21"/>
    </row>
    <row r="26" spans="1:38" ht="15" customHeight="1" x14ac:dyDescent="0.3">
      <c r="A26" s="16"/>
      <c r="B26" s="78"/>
      <c r="C26" s="79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88" t="str">
        <f t="shared" si="1"/>
        <v xml:space="preserve"> </v>
      </c>
      <c r="AH26" s="89" t="str">
        <f t="shared" si="3"/>
        <v xml:space="preserve"> </v>
      </c>
      <c r="AI26" s="3"/>
      <c r="AJ26" s="3"/>
      <c r="AK26" s="20"/>
      <c r="AL26" s="21"/>
    </row>
    <row r="27" spans="1:38" ht="15" customHeight="1" x14ac:dyDescent="0.3">
      <c r="A27" s="16"/>
      <c r="B27" s="78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88" t="str">
        <f t="shared" si="1"/>
        <v xml:space="preserve"> </v>
      </c>
      <c r="AH27" s="89" t="str">
        <f t="shared" si="3"/>
        <v xml:space="preserve"> </v>
      </c>
      <c r="AI27" s="3"/>
      <c r="AJ27" s="3"/>
      <c r="AK27" s="20"/>
      <c r="AL27" s="21"/>
    </row>
    <row r="28" spans="1:38" ht="15" customHeight="1" x14ac:dyDescent="0.3">
      <c r="A28" s="16"/>
      <c r="B28" s="78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88" t="str">
        <f t="shared" si="1"/>
        <v xml:space="preserve"> </v>
      </c>
      <c r="AH28" s="89" t="str">
        <f t="shared" si="3"/>
        <v xml:space="preserve"> </v>
      </c>
      <c r="AI28" s="3"/>
      <c r="AJ28" s="3"/>
      <c r="AK28" s="20"/>
      <c r="AL28" s="21"/>
    </row>
    <row r="29" spans="1:38" ht="15" customHeight="1" x14ac:dyDescent="0.3">
      <c r="A29" s="16"/>
      <c r="B29" s="78"/>
      <c r="C29" s="79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88" t="str">
        <f t="shared" si="1"/>
        <v xml:space="preserve"> </v>
      </c>
      <c r="AH29" s="89" t="str">
        <f t="shared" si="3"/>
        <v xml:space="preserve"> </v>
      </c>
      <c r="AI29" s="3"/>
      <c r="AJ29" s="3"/>
      <c r="AK29" s="20"/>
      <c r="AL29" s="21"/>
    </row>
    <row r="30" spans="1:38" ht="15" customHeight="1" x14ac:dyDescent="0.3">
      <c r="A30" s="16"/>
      <c r="B30" s="78"/>
      <c r="C30" s="79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88" t="str">
        <f t="shared" si="1"/>
        <v xml:space="preserve"> </v>
      </c>
      <c r="AH30" s="89" t="str">
        <f t="shared" si="3"/>
        <v xml:space="preserve"> </v>
      </c>
      <c r="AI30" s="3"/>
      <c r="AJ30" s="3"/>
      <c r="AK30" s="20"/>
      <c r="AL30" s="21"/>
    </row>
    <row r="31" spans="1:38" ht="15" customHeight="1" x14ac:dyDescent="0.3">
      <c r="A31" s="16"/>
      <c r="B31" s="78"/>
      <c r="C31" s="79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88" t="str">
        <f t="shared" si="1"/>
        <v xml:space="preserve"> </v>
      </c>
      <c r="AH31" s="89" t="str">
        <f t="shared" si="3"/>
        <v xml:space="preserve"> </v>
      </c>
      <c r="AI31" s="3"/>
      <c r="AJ31" s="3"/>
      <c r="AK31" s="20"/>
      <c r="AL31" s="21"/>
    </row>
    <row r="32" spans="1:38" ht="15" customHeight="1" x14ac:dyDescent="0.3">
      <c r="A32" s="16"/>
      <c r="B32" s="78"/>
      <c r="C32" s="79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88" t="str">
        <f t="shared" si="1"/>
        <v xml:space="preserve"> </v>
      </c>
      <c r="AH32" s="89" t="str">
        <f t="shared" si="3"/>
        <v xml:space="preserve"> </v>
      </c>
      <c r="AI32" s="3"/>
      <c r="AJ32" s="3"/>
      <c r="AK32" s="20"/>
      <c r="AL32" s="21"/>
    </row>
    <row r="33" spans="1:38" ht="15" customHeight="1" x14ac:dyDescent="0.3">
      <c r="A33" s="16"/>
      <c r="B33" s="78"/>
      <c r="C33" s="79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88" t="str">
        <f t="shared" si="1"/>
        <v xml:space="preserve"> </v>
      </c>
      <c r="AH33" s="89" t="str">
        <f t="shared" si="3"/>
        <v xml:space="preserve"> </v>
      </c>
      <c r="AI33" s="3"/>
      <c r="AJ33" s="3"/>
      <c r="AK33" s="20"/>
      <c r="AL33" s="21"/>
    </row>
    <row r="34" spans="1:38" ht="15" customHeight="1" x14ac:dyDescent="0.3">
      <c r="A34" s="16"/>
      <c r="B34" s="78"/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88" t="str">
        <f t="shared" si="1"/>
        <v xml:space="preserve"> </v>
      </c>
      <c r="AH34" s="89" t="str">
        <f t="shared" si="3"/>
        <v xml:space="preserve"> </v>
      </c>
      <c r="AI34" s="3"/>
      <c r="AJ34" s="3"/>
      <c r="AK34" s="20"/>
      <c r="AL34" s="21"/>
    </row>
    <row r="35" spans="1:38" ht="15" customHeight="1" x14ac:dyDescent="0.3">
      <c r="A35" s="16"/>
      <c r="B35" s="78"/>
      <c r="C35" s="7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88" t="str">
        <f t="shared" si="1"/>
        <v xml:space="preserve"> </v>
      </c>
      <c r="AH35" s="89" t="str">
        <f t="shared" si="3"/>
        <v xml:space="preserve"> </v>
      </c>
      <c r="AI35" s="3"/>
      <c r="AJ35" s="3"/>
      <c r="AK35" s="20"/>
      <c r="AL35" s="21"/>
    </row>
    <row r="36" spans="1:38" ht="15" customHeight="1" x14ac:dyDescent="0.3">
      <c r="A36" s="16"/>
      <c r="B36" s="78"/>
      <c r="C36" s="79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88" t="str">
        <f t="shared" si="1"/>
        <v xml:space="preserve"> </v>
      </c>
      <c r="AH36" s="89" t="str">
        <f t="shared" si="3"/>
        <v xml:space="preserve"> </v>
      </c>
      <c r="AI36" s="3"/>
      <c r="AJ36" s="3"/>
      <c r="AK36" s="20"/>
      <c r="AL36" s="21"/>
    </row>
    <row r="37" spans="1:38" ht="15" customHeight="1" x14ac:dyDescent="0.3">
      <c r="A37" s="16"/>
      <c r="B37" s="78"/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88" t="str">
        <f t="shared" si="1"/>
        <v xml:space="preserve"> </v>
      </c>
      <c r="AH37" s="89" t="str">
        <f t="shared" si="3"/>
        <v xml:space="preserve"> </v>
      </c>
      <c r="AI37" s="3"/>
      <c r="AJ37" s="3"/>
      <c r="AK37" s="20"/>
      <c r="AL37" s="21"/>
    </row>
    <row r="38" spans="1:38" ht="15" customHeight="1" x14ac:dyDescent="0.3">
      <c r="A38" s="16"/>
      <c r="B38" s="78"/>
      <c r="C38" s="7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88" t="str">
        <f t="shared" si="1"/>
        <v xml:space="preserve"> </v>
      </c>
      <c r="AH38" s="89" t="str">
        <f t="shared" si="3"/>
        <v xml:space="preserve"> </v>
      </c>
      <c r="AI38" s="3"/>
      <c r="AJ38" s="3"/>
      <c r="AK38" s="20"/>
      <c r="AL38" s="21"/>
    </row>
    <row r="39" spans="1:38" ht="15" customHeight="1" x14ac:dyDescent="0.3">
      <c r="A39" s="16"/>
      <c r="B39" s="78"/>
      <c r="C39" s="7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88" t="str">
        <f t="shared" si="1"/>
        <v xml:space="preserve"> </v>
      </c>
      <c r="AH39" s="89" t="str">
        <f t="shared" si="3"/>
        <v xml:space="preserve"> </v>
      </c>
      <c r="AI39" s="3"/>
      <c r="AJ39" s="3"/>
      <c r="AK39" s="20"/>
      <c r="AL39" s="21"/>
    </row>
    <row r="40" spans="1:38" ht="15" customHeight="1" x14ac:dyDescent="0.3">
      <c r="A40" s="16"/>
      <c r="B40" s="78"/>
      <c r="C40" s="7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88" t="str">
        <f t="shared" si="1"/>
        <v xml:space="preserve"> </v>
      </c>
      <c r="AH40" s="89" t="str">
        <f t="shared" si="3"/>
        <v xml:space="preserve"> </v>
      </c>
      <c r="AI40" s="3"/>
      <c r="AJ40" s="3"/>
      <c r="AK40" s="20"/>
      <c r="AL40" s="21"/>
    </row>
    <row r="41" spans="1:38" ht="15" customHeight="1" x14ac:dyDescent="0.3">
      <c r="A41" s="16"/>
      <c r="B41" s="78"/>
      <c r="C41" s="79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88" t="str">
        <f t="shared" si="1"/>
        <v xml:space="preserve"> </v>
      </c>
      <c r="AH41" s="89" t="str">
        <f t="shared" si="3"/>
        <v xml:space="preserve"> </v>
      </c>
      <c r="AI41" s="3"/>
      <c r="AJ41" s="3"/>
      <c r="AK41" s="20"/>
      <c r="AL41" s="21"/>
    </row>
    <row r="42" spans="1:38" ht="15" customHeight="1" x14ac:dyDescent="0.3">
      <c r="A42" s="16"/>
      <c r="B42" s="78"/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88" t="str">
        <f t="shared" si="1"/>
        <v xml:space="preserve"> </v>
      </c>
      <c r="AH42" s="89" t="str">
        <f t="shared" si="3"/>
        <v xml:space="preserve"> </v>
      </c>
      <c r="AI42" s="3"/>
      <c r="AJ42" s="3"/>
      <c r="AK42" s="20"/>
      <c r="AL42" s="21"/>
    </row>
    <row r="43" spans="1:38" ht="15" customHeight="1" x14ac:dyDescent="0.3">
      <c r="A43" s="16"/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88" t="str">
        <f t="shared" si="1"/>
        <v xml:space="preserve"> </v>
      </c>
      <c r="AH43" s="89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2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88" t="str">
        <f t="shared" si="1"/>
        <v xml:space="preserve"> </v>
      </c>
      <c r="AH44" s="90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2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88" t="str">
        <f t="shared" si="1"/>
        <v xml:space="preserve"> </v>
      </c>
      <c r="AH45" s="90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2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88" t="str">
        <f t="shared" si="1"/>
        <v xml:space="preserve"> </v>
      </c>
      <c r="AH46" s="90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2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88" t="str">
        <f t="shared" si="1"/>
        <v xml:space="preserve"> </v>
      </c>
      <c r="AH47" s="90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2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88" t="str">
        <f t="shared" si="1"/>
        <v xml:space="preserve"> </v>
      </c>
      <c r="AH48" s="90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2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88" t="str">
        <f t="shared" si="1"/>
        <v xml:space="preserve"> </v>
      </c>
      <c r="AH49" s="90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2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1" t="str">
        <f t="shared" ref="AG50:AG52" si="4">IFERROR(AVERAGE(C50:AF50)," ")</f>
        <v xml:space="preserve"> </v>
      </c>
      <c r="AH50" s="90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1" t="str">
        <f t="shared" si="4"/>
        <v xml:space="preserve"> </v>
      </c>
      <c r="AH51" s="90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1" t="str">
        <f t="shared" si="4"/>
        <v xml:space="preserve"> </v>
      </c>
      <c r="AH52" s="90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2</v>
      </c>
      <c r="C53" s="72">
        <f>IFERROR(AVERAGE(C3:C52),0)</f>
        <v>2</v>
      </c>
      <c r="D53" s="72">
        <f t="shared" ref="D53:R53" si="5">IFERROR(AVERAGE(D3:D52),0)</f>
        <v>2</v>
      </c>
      <c r="E53" s="72">
        <f t="shared" si="5"/>
        <v>1</v>
      </c>
      <c r="F53" s="72">
        <f t="shared" si="5"/>
        <v>1.5</v>
      </c>
      <c r="G53" s="72">
        <f t="shared" si="5"/>
        <v>1.5</v>
      </c>
      <c r="H53" s="72">
        <f t="shared" si="5"/>
        <v>2</v>
      </c>
      <c r="I53" s="72">
        <f t="shared" si="5"/>
        <v>1.5</v>
      </c>
      <c r="J53" s="72">
        <f t="shared" si="5"/>
        <v>2</v>
      </c>
      <c r="K53" s="72">
        <f t="shared" si="5"/>
        <v>1</v>
      </c>
      <c r="L53" s="72">
        <f t="shared" si="5"/>
        <v>1.5</v>
      </c>
      <c r="M53" s="72">
        <f t="shared" si="5"/>
        <v>2</v>
      </c>
      <c r="N53" s="72">
        <f t="shared" si="5"/>
        <v>1.5</v>
      </c>
      <c r="O53" s="72">
        <f t="shared" si="5"/>
        <v>2</v>
      </c>
      <c r="P53" s="72">
        <f t="shared" si="5"/>
        <v>1</v>
      </c>
      <c r="Q53" s="72">
        <f t="shared" si="5"/>
        <v>1.5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117">
        <f>IFERROR(AVERAGE(AG3:AG52),0)</f>
        <v>1.6</v>
      </c>
      <c r="AH53" s="119"/>
    </row>
    <row r="54" spans="1:52" ht="75" customHeight="1" thickBot="1" x14ac:dyDescent="0.35">
      <c r="A54" s="14"/>
      <c r="B54" s="19" t="s">
        <v>14</v>
      </c>
      <c r="C54" s="73" t="str">
        <f>IF(AND(C53&gt;=1.75,C53&lt;=3),"ÖĞRETİLDİ",IF(AND(C53&lt;=1.74,C53&gt;0),"ÖĞRETİLEMEDİ",IF(C53=0," ")))</f>
        <v>ÖĞRETİLDİ</v>
      </c>
      <c r="D54" s="74" t="str">
        <f t="shared" ref="D54:R54" si="6">IF(AND(D53&gt;=1.75,D53&lt;=3),"ÖĞRETİLDİ",IF(AND(D53&lt;=1.74,D53&gt;0),"ÖĞRETİLEMEDİ",IF(D53=0," ")))</f>
        <v>ÖĞRETİLDİ</v>
      </c>
      <c r="E54" s="74" t="str">
        <f t="shared" si="6"/>
        <v>ÖĞRETİLEMEDİ</v>
      </c>
      <c r="F54" s="74" t="str">
        <f t="shared" si="6"/>
        <v>ÖĞRETİLEMEDİ</v>
      </c>
      <c r="G54" s="74" t="str">
        <f t="shared" si="6"/>
        <v>ÖĞRETİLEMEDİ</v>
      </c>
      <c r="H54" s="74" t="str">
        <f t="shared" si="6"/>
        <v>ÖĞRETİLDİ</v>
      </c>
      <c r="I54" s="74" t="str">
        <f t="shared" si="6"/>
        <v>ÖĞRETİLEMEDİ</v>
      </c>
      <c r="J54" s="74" t="str">
        <f t="shared" si="6"/>
        <v>ÖĞRETİLDİ</v>
      </c>
      <c r="K54" s="74" t="str">
        <f t="shared" si="6"/>
        <v>ÖĞRETİLEMEDİ</v>
      </c>
      <c r="L54" s="74" t="str">
        <f t="shared" si="6"/>
        <v>ÖĞRETİLEMEDİ</v>
      </c>
      <c r="M54" s="74" t="str">
        <f t="shared" si="6"/>
        <v>ÖĞRETİLDİ</v>
      </c>
      <c r="N54" s="74" t="str">
        <f t="shared" si="6"/>
        <v>ÖĞRETİLEMEDİ</v>
      </c>
      <c r="O54" s="74" t="str">
        <f t="shared" si="6"/>
        <v>ÖĞRETİLDİ</v>
      </c>
      <c r="P54" s="74" t="str">
        <f t="shared" si="6"/>
        <v>ÖĞRETİLEMEDİ</v>
      </c>
      <c r="Q54" s="74" t="str">
        <f t="shared" si="6"/>
        <v>ÖĞRETİLEMEDİ</v>
      </c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118"/>
      <c r="AH54" s="120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2</v>
      </c>
      <c r="E57" s="28">
        <f t="shared" si="7"/>
        <v>1</v>
      </c>
      <c r="F57" s="28">
        <f t="shared" si="7"/>
        <v>1.5</v>
      </c>
      <c r="G57" s="28">
        <f t="shared" si="7"/>
        <v>1.5</v>
      </c>
      <c r="H57" s="28">
        <f t="shared" si="7"/>
        <v>2</v>
      </c>
      <c r="I57" s="29">
        <f t="shared" si="7"/>
        <v>1.5</v>
      </c>
      <c r="J57" s="29">
        <f t="shared" si="7"/>
        <v>2</v>
      </c>
      <c r="K57" s="29">
        <f t="shared" si="7"/>
        <v>1</v>
      </c>
      <c r="L57" s="29">
        <f t="shared" si="7"/>
        <v>1.5</v>
      </c>
      <c r="M57" s="29">
        <f t="shared" si="7"/>
        <v>2</v>
      </c>
      <c r="N57" s="29">
        <f t="shared" si="7"/>
        <v>1.5</v>
      </c>
      <c r="O57" s="29">
        <f t="shared" si="7"/>
        <v>2</v>
      </c>
      <c r="P57" s="29">
        <f t="shared" si="7"/>
        <v>1</v>
      </c>
      <c r="Q57" s="29">
        <f t="shared" si="7"/>
        <v>1.5</v>
      </c>
      <c r="R57" s="29">
        <f t="shared" si="7"/>
        <v>0</v>
      </c>
      <c r="S57" s="29">
        <f t="shared" si="7"/>
        <v>0</v>
      </c>
      <c r="T57" s="29">
        <f t="shared" si="7"/>
        <v>0</v>
      </c>
      <c r="U57" s="28">
        <f t="shared" si="7"/>
        <v>0</v>
      </c>
      <c r="V57" s="28">
        <f t="shared" si="7"/>
        <v>0</v>
      </c>
      <c r="W57" s="28">
        <f t="shared" si="7"/>
        <v>0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G.1.1.1. Görsel sanat çalışmalarını oluştururken uygulama basamaklarını ifade eder.</v>
      </c>
      <c r="D58" s="34" t="str">
        <f t="shared" ref="D58:AF58" si="8">D2</f>
        <v>G.1.1.2. Görsel sanat çalışmalarında farklı materyal, malzeme, gereç ve teknikleri kullanır.</v>
      </c>
      <c r="E58" s="34" t="str">
        <f t="shared" si="8"/>
        <v>G.1.1.3. Duygu ve düşüncelerini görsel sanat çalışmasına yansıtır</v>
      </c>
      <c r="F58" s="34" t="str">
        <f t="shared" si="8"/>
        <v>G.1.1.4. Görsel sanat çalışmalarını temalardan, konulardan, fikirlerden, şiirlerden, hikâyelerden esinlenerek oluşturur.</v>
      </c>
      <c r="G58" s="34" t="str">
        <f t="shared" si="8"/>
        <v>G.1.1.5. İki boyutlu yüzey üzerinde biçimleri düzenler.</v>
      </c>
      <c r="H58" s="34" t="str">
        <f t="shared" si="8"/>
        <v>G.1.1.6. Görsel sanat çalışmasında figür-mekân ilişkisini ifade eder.</v>
      </c>
      <c r="I58" s="34" t="str">
        <f t="shared" si="8"/>
        <v>G.1.1.7. Görsel sanat çalışmasında büyüklük-küçüklük ilişkilerini kullanır.</v>
      </c>
      <c r="J58" s="34" t="str">
        <f t="shared" si="8"/>
        <v>G.1.1.8. Çevresindeki objeleri ve figürleri gözlemleyerek çizimlerini yapar.</v>
      </c>
      <c r="K58" s="34" t="str">
        <f t="shared" si="8"/>
        <v>G.1.1.9. Üç boyutlu çalışma oluşturur.</v>
      </c>
      <c r="L58" s="34" t="str">
        <f t="shared" si="8"/>
        <v>G.1.1.10. Görsel sanat çalışmasını oluştururken sanat elemanlarını kullanır.</v>
      </c>
      <c r="M58" s="34" t="str">
        <f t="shared" si="8"/>
        <v>G.1.2.1. Sanatın, kültürün bir parçası olduğunu fark eder.</v>
      </c>
      <c r="N58" s="34" t="str">
        <f t="shared" si="8"/>
        <v>G.1.2.2. Müze, sanat galerisi, sanatçı atölyesi, ören yeri vb. ile ilgili izlenimlerini söyler.</v>
      </c>
      <c r="O58" s="34" t="str">
        <f t="shared" si="8"/>
        <v>G.1.3.1. Yapay objelerle doğal objeleri ayırt eder.</v>
      </c>
      <c r="P58" s="34" t="str">
        <f t="shared" si="8"/>
        <v xml:space="preserve">G.1.3.2. Sanat eserinin biçimsel özelliklerini söyler. </v>
      </c>
      <c r="Q58" s="34" t="str">
        <f t="shared" si="8"/>
        <v>G.1.3.3. Sanat eserleri arasındaki farklılıkları açıklar.</v>
      </c>
      <c r="R58" s="34">
        <f t="shared" si="8"/>
        <v>0</v>
      </c>
      <c r="S58" s="34">
        <f t="shared" si="8"/>
        <v>0</v>
      </c>
      <c r="T58" s="34">
        <f t="shared" si="8"/>
        <v>0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1.2666666666666666</v>
      </c>
      <c r="D60" s="38">
        <f>+$AG$4</f>
        <v>1.9333333333333333</v>
      </c>
      <c r="E60" s="38" t="str">
        <f>+$AG$5</f>
        <v xml:space="preserve"> </v>
      </c>
      <c r="F60" s="38" t="str">
        <f>+$AG$6</f>
        <v xml:space="preserve"> </v>
      </c>
      <c r="G60" s="38" t="str">
        <f>+$AG$7</f>
        <v xml:space="preserve"> </v>
      </c>
      <c r="H60" s="38" t="str">
        <f>+$AG$8</f>
        <v xml:space="preserve"> </v>
      </c>
      <c r="I60" s="38" t="str">
        <f>+$AG$9</f>
        <v xml:space="preserve"> </v>
      </c>
      <c r="J60" s="38" t="str">
        <f>+$AG$10</f>
        <v xml:space="preserve"> </v>
      </c>
      <c r="K60" s="38" t="str">
        <f>+$AG$11</f>
        <v xml:space="preserve"> </v>
      </c>
      <c r="L60" s="38" t="str">
        <f>+$AG$12</f>
        <v xml:space="preserve"> </v>
      </c>
      <c r="M60" s="38" t="str">
        <f>+$AG$13</f>
        <v xml:space="preserve"> </v>
      </c>
      <c r="N60" s="38" t="str">
        <f>+$AG$14</f>
        <v xml:space="preserve"> </v>
      </c>
      <c r="O60" s="38" t="str">
        <f>+$AG$15</f>
        <v xml:space="preserve"> </v>
      </c>
      <c r="P60" s="38" t="str">
        <f>+$AG$16</f>
        <v xml:space="preserve"> </v>
      </c>
      <c r="Q60" s="38" t="str">
        <f>+$AG$17</f>
        <v xml:space="preserve"> </v>
      </c>
      <c r="R60" s="38" t="str">
        <f>+$AG$18</f>
        <v xml:space="preserve"> </v>
      </c>
      <c r="S60" s="38" t="str">
        <f>+$AG$19</f>
        <v xml:space="preserve"> </v>
      </c>
      <c r="T60" s="38" t="str">
        <f>+$AG$20</f>
        <v xml:space="preserve"> </v>
      </c>
      <c r="U60" s="38" t="str">
        <f>+$AG$21</f>
        <v xml:space="preserve"> </v>
      </c>
      <c r="V60" s="38" t="str">
        <f>+$AG$22</f>
        <v xml:space="preserve"> </v>
      </c>
      <c r="W60" s="38" t="str">
        <f>+$AG$23</f>
        <v xml:space="preserve"> </v>
      </c>
      <c r="X60" s="38" t="str">
        <f>+$AG$24</f>
        <v xml:space="preserve"> </v>
      </c>
      <c r="Y60" s="38" t="str">
        <f>+$AG$25</f>
        <v xml:space="preserve"> </v>
      </c>
      <c r="Z60" s="38" t="str">
        <f>+$AG$26</f>
        <v xml:space="preserve"> </v>
      </c>
      <c r="AA60" s="38" t="str">
        <f>+$AG$27</f>
        <v xml:space="preserve"> </v>
      </c>
      <c r="AB60" s="38" t="str">
        <f>+$AG$28</f>
        <v xml:space="preserve"> </v>
      </c>
      <c r="AC60" s="38" t="str">
        <f>+$AG$29</f>
        <v xml:space="preserve"> </v>
      </c>
      <c r="AD60" s="38" t="str">
        <f>+$AG$30</f>
        <v xml:space="preserve"> </v>
      </c>
      <c r="AE60" s="38" t="str">
        <f>+$AG$31</f>
        <v xml:space="preserve"> </v>
      </c>
      <c r="AF60" s="38" t="str">
        <f>+$AG$32</f>
        <v xml:space="preserve"> </v>
      </c>
      <c r="AG60" s="38" t="str">
        <f>+$AG$33</f>
        <v xml:space="preserve"> </v>
      </c>
      <c r="AH60" s="38" t="str">
        <f>+$AG$34</f>
        <v xml:space="preserve"> </v>
      </c>
      <c r="AI60" s="38" t="str">
        <f>+$AG$35</f>
        <v xml:space="preserve"> </v>
      </c>
      <c r="AJ60" s="38" t="str">
        <f>+$AG$36</f>
        <v xml:space="preserve"> </v>
      </c>
      <c r="AK60" s="38" t="str">
        <f>+$AG$37</f>
        <v xml:space="preserve"> </v>
      </c>
      <c r="AL60" s="38" t="str">
        <f>+$AG$38</f>
        <v xml:space="preserve"> </v>
      </c>
      <c r="AM60" s="38" t="str">
        <f>+$AG$39</f>
        <v xml:space="preserve"> </v>
      </c>
      <c r="AN60" s="38" t="str">
        <f>+$AG$40</f>
        <v xml:space="preserve"> </v>
      </c>
      <c r="AO60" s="38" t="str">
        <f>+$AG$41</f>
        <v xml:space="preserve"> </v>
      </c>
      <c r="AP60" s="38" t="str">
        <f>+$AG$42</f>
        <v xml:space="preserve"> 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1.2666666666666666</v>
      </c>
      <c r="D64" s="46">
        <f>AG4</f>
        <v>1.9333333333333333</v>
      </c>
      <c r="E64" s="46" t="str">
        <f>AG5</f>
        <v xml:space="preserve"> </v>
      </c>
      <c r="F64" s="46" t="str">
        <f>AG6</f>
        <v xml:space="preserve"> </v>
      </c>
      <c r="G64" s="46" t="str">
        <f>AG7</f>
        <v xml:space="preserve"> </v>
      </c>
      <c r="H64" s="46" t="str">
        <f>AG8</f>
        <v xml:space="preserve"> </v>
      </c>
      <c r="I64" s="46" t="str">
        <f>AG9</f>
        <v xml:space="preserve"> </v>
      </c>
      <c r="J64" s="46" t="str">
        <f>AG10</f>
        <v xml:space="preserve"> </v>
      </c>
      <c r="K64" s="46" t="str">
        <f>AG11</f>
        <v xml:space="preserve"> </v>
      </c>
      <c r="L64" s="46" t="str">
        <f>AG12</f>
        <v xml:space="preserve"> </v>
      </c>
      <c r="M64" s="46" t="str">
        <f>AG13</f>
        <v xml:space="preserve"> </v>
      </c>
      <c r="N64" s="46" t="str">
        <f>AG14</f>
        <v xml:space="preserve"> </v>
      </c>
      <c r="O64" s="46" t="str">
        <f>AG15</f>
        <v xml:space="preserve"> </v>
      </c>
      <c r="P64" s="46" t="str">
        <f>AG16</f>
        <v xml:space="preserve"> </v>
      </c>
      <c r="Q64" s="46" t="str">
        <f>AG17</f>
        <v xml:space="preserve"> </v>
      </c>
      <c r="R64" s="46" t="str">
        <f>AG18</f>
        <v xml:space="preserve"> </v>
      </c>
      <c r="S64" s="46" t="str">
        <f>AG19</f>
        <v xml:space="preserve"> </v>
      </c>
      <c r="T64" s="46" t="str">
        <f>AG20</f>
        <v xml:space="preserve"> </v>
      </c>
      <c r="U64" s="46" t="str">
        <f>AG21</f>
        <v xml:space="preserve"> </v>
      </c>
      <c r="V64" s="46" t="str">
        <f>AG22</f>
        <v xml:space="preserve"> </v>
      </c>
      <c r="W64" s="46" t="str">
        <f>AG23</f>
        <v xml:space="preserve"> </v>
      </c>
      <c r="X64" s="46" t="str">
        <f>AG24</f>
        <v xml:space="preserve"> </v>
      </c>
      <c r="Y64" s="46" t="str">
        <f>AG25</f>
        <v xml:space="preserve"> </v>
      </c>
      <c r="Z64" s="46" t="str">
        <f>AG26</f>
        <v xml:space="preserve"> </v>
      </c>
      <c r="AA64" s="46" t="str">
        <f>AG27</f>
        <v xml:space="preserve"> </v>
      </c>
      <c r="AB64" s="46" t="str">
        <f>AG28</f>
        <v xml:space="preserve"> </v>
      </c>
      <c r="AC64" s="46" t="str">
        <f>AG29</f>
        <v xml:space="preserve"> </v>
      </c>
      <c r="AD64" s="46" t="str">
        <f>AG30</f>
        <v xml:space="preserve"> </v>
      </c>
      <c r="AE64" s="46" t="str">
        <f>AG31</f>
        <v xml:space="preserve"> </v>
      </c>
      <c r="AF64" s="46" t="str">
        <f>AG32</f>
        <v xml:space="preserve"> </v>
      </c>
      <c r="AG64" s="47" t="str">
        <f>AG33</f>
        <v xml:space="preserve"> </v>
      </c>
      <c r="AH64" s="47" t="str">
        <f>AG34</f>
        <v xml:space="preserve"> </v>
      </c>
      <c r="AI64" s="47" t="str">
        <f>AG35</f>
        <v xml:space="preserve"> </v>
      </c>
      <c r="AJ64" s="47" t="str">
        <f>AG36</f>
        <v xml:space="preserve"> </v>
      </c>
      <c r="AK64" s="47" t="str">
        <f>AG37</f>
        <v xml:space="preserve"> </v>
      </c>
      <c r="AL64" s="47" t="str">
        <f>AG38</f>
        <v xml:space="preserve"> </v>
      </c>
      <c r="AM64" s="47" t="str">
        <f>AG39</f>
        <v xml:space="preserve"> </v>
      </c>
      <c r="AN64" s="47" t="str">
        <f>AG40</f>
        <v xml:space="preserve"> </v>
      </c>
      <c r="AO64" s="47" t="str">
        <f>AG41</f>
        <v xml:space="preserve"> </v>
      </c>
      <c r="AP64" s="47" t="str">
        <f>AG42</f>
        <v xml:space="preserve"> 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>
        <f>B5</f>
        <v>0</v>
      </c>
      <c r="F65" s="34">
        <f>B6</f>
        <v>0</v>
      </c>
      <c r="G65" s="34">
        <f>B7</f>
        <v>0</v>
      </c>
      <c r="H65" s="34">
        <f>B8</f>
        <v>0</v>
      </c>
      <c r="I65" s="34">
        <f>B9</f>
        <v>0</v>
      </c>
      <c r="J65" s="34">
        <f>B10</f>
        <v>0</v>
      </c>
      <c r="K65" s="34">
        <f>B11</f>
        <v>0</v>
      </c>
      <c r="L65" s="34">
        <f>B12</f>
        <v>0</v>
      </c>
      <c r="M65" s="34">
        <f>B13</f>
        <v>0</v>
      </c>
      <c r="N65" s="34">
        <f>B14</f>
        <v>0</v>
      </c>
      <c r="O65" s="34">
        <f>B15</f>
        <v>0</v>
      </c>
      <c r="P65" s="34">
        <f>B16</f>
        <v>0</v>
      </c>
      <c r="Q65" s="34">
        <f>B17</f>
        <v>0</v>
      </c>
      <c r="R65" s="34">
        <f>B18</f>
        <v>0</v>
      </c>
      <c r="S65" s="34">
        <f>B19</f>
        <v>0</v>
      </c>
      <c r="T65" s="34">
        <f>B20</f>
        <v>0</v>
      </c>
      <c r="U65" s="34">
        <f>B21</f>
        <v>0</v>
      </c>
      <c r="V65" s="34">
        <f>B22</f>
        <v>0</v>
      </c>
      <c r="W65" s="34">
        <f>B23</f>
        <v>0</v>
      </c>
      <c r="X65" s="34">
        <f>B24</f>
        <v>0</v>
      </c>
      <c r="Y65" s="34">
        <f>B25</f>
        <v>0</v>
      </c>
      <c r="Z65" s="34">
        <f>B26</f>
        <v>0</v>
      </c>
      <c r="AA65" s="34">
        <f>B27</f>
        <v>0</v>
      </c>
      <c r="AB65" s="34">
        <f>B28</f>
        <v>0</v>
      </c>
      <c r="AC65" s="34">
        <f>B29</f>
        <v>0</v>
      </c>
      <c r="AD65" s="34">
        <f>B30</f>
        <v>0</v>
      </c>
      <c r="AE65" s="34">
        <f>B31</f>
        <v>0</v>
      </c>
      <c r="AF65" s="34">
        <f>B32</f>
        <v>0</v>
      </c>
      <c r="AG65" s="48">
        <f>B33</f>
        <v>0</v>
      </c>
      <c r="AH65" s="48">
        <f>B34</f>
        <v>0</v>
      </c>
      <c r="AI65" s="48">
        <f>B35</f>
        <v>0</v>
      </c>
      <c r="AJ65" s="48">
        <f>B36</f>
        <v>0</v>
      </c>
      <c r="AK65" s="48">
        <f>B37</f>
        <v>0</v>
      </c>
      <c r="AL65" s="48">
        <f>B38</f>
        <v>0</v>
      </c>
      <c r="AM65" s="48">
        <f>B39</f>
        <v>0</v>
      </c>
      <c r="AN65" s="48">
        <f>B40</f>
        <v>0</v>
      </c>
      <c r="AO65" s="48">
        <f>B41</f>
        <v>0</v>
      </c>
      <c r="AP65" s="48">
        <f>B42</f>
        <v>0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</v>
      </c>
      <c r="D68" s="51">
        <f>MATCH(C68,$C$53:$AF$53,0)</f>
        <v>1</v>
      </c>
      <c r="E68" s="52">
        <f>D68</f>
        <v>1</v>
      </c>
      <c r="F68" s="51">
        <f ca="1">HLOOKUP(C68,OFFSET(C53,0,G68,4,30-G68),4,0)</f>
        <v>2</v>
      </c>
      <c r="G68" s="53">
        <f>MATCH(C68,C53:AF53,0)</f>
        <v>1</v>
      </c>
      <c r="H68" s="32"/>
      <c r="I68" s="54">
        <f>SMALL($C$53:$AF$53,1)</f>
        <v>1</v>
      </c>
      <c r="J68" s="51">
        <f>MATCH(I68,$C$53:$AF$53,0)</f>
        <v>3</v>
      </c>
      <c r="K68" s="52">
        <f>J68</f>
        <v>3</v>
      </c>
      <c r="L68" s="51">
        <f ca="1">HLOOKUP(I68,OFFSET(C53,0,M68,4,30-M68),4,0)</f>
        <v>9</v>
      </c>
      <c r="M68" s="53">
        <f>MATCH(I68,C53:AF53,0)</f>
        <v>3</v>
      </c>
      <c r="N68" s="32"/>
      <c r="O68" s="32"/>
      <c r="P68" s="32"/>
      <c r="Q68" s="50">
        <f>LARGE($AG$3:$AG$52,1)</f>
        <v>1.9333333333333333</v>
      </c>
      <c r="R68" s="51">
        <f>MATCH(Q68,C60:AZ60,0)</f>
        <v>2</v>
      </c>
      <c r="S68" s="52">
        <f>R68</f>
        <v>2</v>
      </c>
      <c r="T68" s="51" t="e">
        <f ca="1">HLOOKUP(Q68,OFFSET(C60,0,U68,4,50-U68),4,0)</f>
        <v>#N/A</v>
      </c>
      <c r="U68" s="53">
        <f>MATCH(Q68,AG3:AG52,0)</f>
        <v>2</v>
      </c>
      <c r="V68" s="32"/>
      <c r="W68" s="54">
        <f>SMALL($AG$3:$AG$52,1)</f>
        <v>1.2666666666666666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</v>
      </c>
      <c r="D69" s="55">
        <f t="shared" ref="D69:D70" si="9">MATCH(C69,$C$53:$AF$53,0)</f>
        <v>1</v>
      </c>
      <c r="E69" s="56">
        <f ca="1">IF(D68=D69,F68,D69)</f>
        <v>2</v>
      </c>
      <c r="F69" s="55">
        <f ca="1">HLOOKUP(C69,OFFSET(C53,0,G69,4,30-G69),4,0)</f>
        <v>2</v>
      </c>
      <c r="G69" s="43">
        <f>MATCH(C69,C53:AF53,0)</f>
        <v>1</v>
      </c>
      <c r="H69" s="32"/>
      <c r="I69" s="57">
        <f>SMALL($C$53:$AF$53,2)</f>
        <v>1</v>
      </c>
      <c r="J69" s="55">
        <f t="shared" ref="J69:J70" si="10">MATCH(I69,$C$53:$AF$53,0)</f>
        <v>3</v>
      </c>
      <c r="K69" s="56">
        <f ca="1">IF(J68=J69,L68,J69)</f>
        <v>9</v>
      </c>
      <c r="L69" s="55">
        <f ca="1">HLOOKUP(I69,OFFSET(C53,0,M69,4,30-M69),4,0)</f>
        <v>9</v>
      </c>
      <c r="M69" s="43">
        <f>MATCH(I69,C53:AF53,0)</f>
        <v>3</v>
      </c>
      <c r="N69" s="32"/>
      <c r="O69" s="32"/>
      <c r="P69" s="32"/>
      <c r="Q69" s="27">
        <f>LARGE($AG$3:$AG$52,2)</f>
        <v>1.2666666666666666</v>
      </c>
      <c r="R69" s="55">
        <f>MATCH(Q69,C60:AZ60,0)</f>
        <v>1</v>
      </c>
      <c r="S69" s="56">
        <f>IF(R68=R69,T68,R69)</f>
        <v>1</v>
      </c>
      <c r="T69" s="55" t="e">
        <f ca="1">HLOOKUP(Q69,OFFSET(C60,0,U69,4,50-U69),4,0)</f>
        <v>#N/A</v>
      </c>
      <c r="U69" s="43">
        <f>MATCH(Q69,AG3:AG52,0)</f>
        <v>1</v>
      </c>
      <c r="V69" s="32"/>
      <c r="W69" s="57">
        <f>SMALL($AG$3:$AG$52,2)</f>
        <v>1.9333333333333333</v>
      </c>
      <c r="X69" s="55">
        <f>MATCH(W69,C60:AZ60,0)</f>
        <v>2</v>
      </c>
      <c r="Y69" s="56">
        <f>IF(X68=X69,Z68,X69)</f>
        <v>2</v>
      </c>
      <c r="Z69" s="55" t="e">
        <f ca="1">HLOOKUP(W69,OFFSET(C60,0,AA69,4,50-AA69),4,0)</f>
        <v>#N/A</v>
      </c>
      <c r="AA69" s="43">
        <f>MATCH(W69,AG3:AG52,0)</f>
        <v>2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</v>
      </c>
      <c r="D70" s="59">
        <f t="shared" si="9"/>
        <v>1</v>
      </c>
      <c r="E70" s="60">
        <f ca="1">IF(D69=D70,F69,D70)</f>
        <v>2</v>
      </c>
      <c r="F70" s="59">
        <f ca="1">HLOOKUP(C70,OFFSET(C53,0,G70,4,30-G70),4,0)</f>
        <v>2</v>
      </c>
      <c r="G70" s="49">
        <f>MATCH(C70,C53:AF53,0)</f>
        <v>1</v>
      </c>
      <c r="H70" s="32"/>
      <c r="I70" s="61">
        <f>SMALL($C$53:$AF$53,3)</f>
        <v>1</v>
      </c>
      <c r="J70" s="59">
        <f t="shared" si="10"/>
        <v>3</v>
      </c>
      <c r="K70" s="60">
        <f ca="1">IF(J69=J70,L69,J70)</f>
        <v>9</v>
      </c>
      <c r="L70" s="59">
        <f ca="1">HLOOKUP(I70,OFFSET(C53,0,M70,4,30-M70),4,0)</f>
        <v>9</v>
      </c>
      <c r="M70" s="49">
        <f>MATCH(I70,C53:AF53,0)</f>
        <v>3</v>
      </c>
      <c r="N70" s="32"/>
      <c r="O70" s="32"/>
      <c r="P70" s="32"/>
      <c r="Q70" s="58" t="e">
        <f>LARGE($AG$3:$AG$52,3)</f>
        <v>#NUM!</v>
      </c>
      <c r="R70" s="59" t="e">
        <f>MATCH(Q70,C60:AZ60,0)</f>
        <v>#NUM!</v>
      </c>
      <c r="S70" s="60" t="e">
        <f>IF(R69=R70,T69,R70)</f>
        <v>#NUM!</v>
      </c>
      <c r="T70" s="59" t="e">
        <f ca="1">HLOOKUP(Q70,OFFSET(C60,0,U70,4,50-U70),4,0)</f>
        <v>#NUM!</v>
      </c>
      <c r="U70" s="49" t="e">
        <f>MATCH(Q70,AG3:AG52,0)</f>
        <v>#NUM!</v>
      </c>
      <c r="V70" s="32"/>
      <c r="W70" s="61" t="e">
        <f>SMALL($AG$3:$AG$52,3)</f>
        <v>#NUM!</v>
      </c>
      <c r="X70" s="59" t="e">
        <f>MATCH(W70,C60:AZ60,0)</f>
        <v>#NUM!</v>
      </c>
      <c r="Y70" s="60" t="e">
        <f>IF(X69=X70,Z69,X70)</f>
        <v>#NUM!</v>
      </c>
      <c r="Z70" s="59" t="e">
        <f ca="1">HLOOKUP(W70,OFFSET(C60,0,AA70,4,50-AA70),4,0)</f>
        <v>#NUM!</v>
      </c>
      <c r="AA70" s="49" t="e">
        <f>MATCH(W70,AG3:AG52,0)</f>
        <v>#NUM!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hOA/pCZfSP9Q4uaLXNmbDdeld8cEwvz0BzxKsKcW28n7uTHhZoQuGT46s8i5TEn9NNVhbBy4/n3+WkkfzG5z4Q==" saltValue="8KTasfyCg2fG77SxQpsycw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Muhammet Bozkurt</cp:lastModifiedBy>
  <cp:lastPrinted>2019-12-09T18:19:51Z</cp:lastPrinted>
  <dcterms:created xsi:type="dcterms:W3CDTF">2019-09-10T05:38:35Z</dcterms:created>
  <dcterms:modified xsi:type="dcterms:W3CDTF">2023-01-06T11:21:36Z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